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CF4164A4-DFD1-407E-892B-97A8DF38C888}" xr6:coauthVersionLast="47" xr6:coauthVersionMax="47" xr10:uidLastSave="{00000000-0000-0000-0000-000000000000}"/>
  <bookViews>
    <workbookView xWindow="-28920" yWindow="-3210" windowWidth="29040" windowHeight="15720" xr2:uid="{029FE748-C582-47CB-BDD5-CB107CACAD80}"/>
  </bookViews>
  <sheets>
    <sheet name="fiche individuelle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3" l="1"/>
  <c r="B4" i="3"/>
  <c r="B3" i="3"/>
  <c r="L13" i="3"/>
  <c r="E13" i="3" s="1"/>
  <c r="L14" i="3"/>
  <c r="E14" i="3" s="1"/>
  <c r="L15" i="3"/>
  <c r="E15" i="3" s="1"/>
  <c r="L16" i="3"/>
  <c r="E16" i="3" s="1"/>
  <c r="L12" i="3"/>
  <c r="E12" i="3" s="1"/>
  <c r="K17" i="3"/>
  <c r="K18" i="3"/>
  <c r="K19" i="3"/>
  <c r="K13" i="3"/>
  <c r="K14" i="3"/>
  <c r="K15" i="3"/>
  <c r="K16" i="3"/>
  <c r="K12" i="3"/>
  <c r="D3" i="3" l="1"/>
  <c r="B1" i="3"/>
  <c r="B8" i="3"/>
  <c r="B9" i="3"/>
  <c r="B10" i="3"/>
  <c r="B11" i="3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7" i="3"/>
  <c r="E3" i="3" l="1"/>
  <c r="K11" i="3"/>
  <c r="L11" i="3"/>
  <c r="E11" i="3" s="1"/>
  <c r="K10" i="3"/>
  <c r="L10" i="3"/>
  <c r="E10" i="3" s="1"/>
  <c r="K7" i="3"/>
  <c r="L9" i="3"/>
  <c r="E9" i="3" s="1"/>
  <c r="K9" i="3"/>
  <c r="L8" i="3"/>
  <c r="E8" i="3" s="1"/>
  <c r="L7" i="3"/>
  <c r="K8" i="3"/>
  <c r="C8" i="3"/>
  <c r="D8" i="3" s="1"/>
  <c r="C11" i="3"/>
  <c r="D11" i="3" s="1"/>
  <c r="C7" i="3"/>
  <c r="D7" i="3" s="1"/>
  <c r="C10" i="3"/>
  <c r="D10" i="3" s="1"/>
  <c r="C9" i="3"/>
  <c r="D9" i="3" s="1"/>
  <c r="F14" i="3"/>
  <c r="I14" i="3" s="1"/>
  <c r="F15" i="3"/>
  <c r="F16" i="3"/>
  <c r="I16" i="3" s="1"/>
  <c r="F12" i="3"/>
  <c r="I12" i="3" s="1"/>
  <c r="F13" i="3"/>
  <c r="G13" i="3" l="1"/>
  <c r="H13" i="3" s="1"/>
  <c r="I13" i="3"/>
  <c r="G15" i="3"/>
  <c r="H15" i="3" s="1"/>
  <c r="I15" i="3"/>
  <c r="L21" i="3"/>
  <c r="H32" i="1" s="1"/>
  <c r="F11" i="3"/>
  <c r="F10" i="3"/>
  <c r="F9" i="3"/>
  <c r="K21" i="3"/>
  <c r="G32" i="1" s="1"/>
  <c r="F16" i="1" s="1"/>
  <c r="F8" i="3"/>
  <c r="E7" i="3"/>
  <c r="F7" i="3" s="1"/>
  <c r="I7" i="3" s="1"/>
  <c r="G14" i="3"/>
  <c r="H14" i="3" s="1"/>
  <c r="G12" i="3"/>
  <c r="H12" i="3" s="1"/>
  <c r="G16" i="3"/>
  <c r="H16" i="3" s="1"/>
  <c r="G8" i="3" l="1"/>
  <c r="H8" i="3" s="1"/>
  <c r="I8" i="3"/>
  <c r="G9" i="3"/>
  <c r="H9" i="3" s="1"/>
  <c r="I9" i="3"/>
  <c r="G10" i="3"/>
  <c r="H10" i="3" s="1"/>
  <c r="I10" i="3"/>
  <c r="I18" i="3" s="1"/>
  <c r="G21" i="3" s="1"/>
  <c r="G11" i="3"/>
  <c r="H11" i="3" s="1"/>
  <c r="I11" i="3"/>
  <c r="G7" i="3"/>
  <c r="H7" i="3" s="1"/>
  <c r="G18" i="3" l="1"/>
  <c r="G22" i="3" l="1"/>
  <c r="D16" i="1" s="1"/>
  <c r="E16" i="1" s="1"/>
</calcChain>
</file>

<file path=xl/sharedStrings.xml><?xml version="1.0" encoding="utf-8"?>
<sst xmlns="http://schemas.openxmlformats.org/spreadsheetml/2006/main" count="100" uniqueCount="80">
  <si>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</si>
  <si>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</si>
  <si>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</si>
  <si>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</si>
  <si>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</si>
  <si>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</si>
  <si>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</si>
  <si>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</si>
  <si>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</si>
  <si>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</si>
  <si>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</si>
  <si>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</si>
  <si>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</si>
  <si>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</si>
  <si>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</si>
  <si>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</si>
  <si>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</si>
  <si>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</si>
  <si>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TOTAAL</t>
  </si>
  <si>
    <t>average jobtime</t>
  </si>
  <si>
    <t>Bachelor</t>
  </si>
  <si>
    <t>Brugopleiding</t>
  </si>
  <si>
    <t>module 1</t>
  </si>
  <si>
    <t>module 2</t>
  </si>
  <si>
    <t>module 3</t>
  </si>
  <si>
    <t>module 4</t>
  </si>
  <si>
    <t>module 5</t>
  </si>
  <si>
    <t>geen</t>
  </si>
  <si>
    <t>Graduaat verpleegkunde</t>
  </si>
  <si>
    <t>module 1 &amp; 2</t>
  </si>
  <si>
    <t>module 2 &amp; 3</t>
  </si>
  <si>
    <t>module 3 &amp; 4</t>
  </si>
  <si>
    <t>extra uren op basis van jobtime</t>
  </si>
  <si>
    <t>2022-2023</t>
  </si>
  <si>
    <t>jobtime</t>
  </si>
  <si>
    <t>aantal uren niet op de payroll (door ziekte*, zwangerschap of werkverwijdering)</t>
  </si>
  <si>
    <t>totaal</t>
  </si>
  <si>
    <t>totaal met begrenzing op 240/yr</t>
  </si>
  <si>
    <t>plafond van 240u</t>
  </si>
  <si>
    <t xml:space="preserve">L'employeur déclare que toutes les informations figurant sur cette fiche sont exactes et qu'il remplit tous les engagements qu'il a signés et repris sur le formulaire d'inscription partie 1. </t>
  </si>
  <si>
    <t>nom de l' institution</t>
  </si>
  <si>
    <t>code de l'institution</t>
  </si>
  <si>
    <t>Tremplin vers aide soignant-e : fiche individuelle congé de formation supplémentaire</t>
  </si>
  <si>
    <t>nom du-de la travailleur-euse</t>
  </si>
  <si>
    <t>date de début de la formation</t>
  </si>
  <si>
    <t>Septembre</t>
  </si>
  <si>
    <t>nombre d'heures du CEP attribuées</t>
  </si>
  <si>
    <t>nombre d'heures du CEP prises</t>
  </si>
  <si>
    <t>date de fin du contrat</t>
  </si>
  <si>
    <t>année scolaire</t>
  </si>
  <si>
    <t>formation</t>
  </si>
  <si>
    <t>aide soignant-e</t>
  </si>
  <si>
    <t>diplôme obtenu?</t>
  </si>
  <si>
    <t>oui</t>
  </si>
  <si>
    <t>non</t>
  </si>
  <si>
    <t>trimester 1: aantal unités</t>
  </si>
  <si>
    <t>trimester 2 : aantal unités</t>
  </si>
  <si>
    <t>trimseter 3 : aantal unités</t>
  </si>
  <si>
    <r>
      <t xml:space="preserve">nombre total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formation supplémentaire</t>
    </r>
  </si>
  <si>
    <t>solde</t>
  </si>
  <si>
    <r>
      <t xml:space="preserve">montant dû par le Fonds sur base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de formation supplémentaire prises</t>
    </r>
  </si>
  <si>
    <r>
      <t>jobtime - crédit temps*
 (</t>
    </r>
    <r>
      <rPr>
        <b/>
        <u/>
        <sz val="9"/>
        <color theme="0"/>
        <rFont val="Calibri"/>
        <family val="2"/>
        <scheme val="minor"/>
      </rPr>
      <t>heures</t>
    </r>
    <r>
      <rPr>
        <b/>
        <sz val="9"/>
        <color theme="0"/>
        <rFont val="Calibri"/>
        <family val="2"/>
        <scheme val="minor"/>
      </rPr>
      <t xml:space="preserve"> par semaine)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</si>
  <si>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supplémentaire de formation prises 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</si>
  <si>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non rémunérées (pour cause de maladie*, de grossesse ou de retrait du travail) prises</t>
    </r>
  </si>
  <si>
    <t>1ière trimestre : nombre d'heures à prendre</t>
  </si>
  <si>
    <t>2ième trimestre : nombre d'heures à prendre</t>
  </si>
  <si>
    <t>3ième trimestre : nombre d'heures à prendre</t>
  </si>
  <si>
    <t>2023-2024</t>
  </si>
  <si>
    <t xml:space="preserve">Septembre </t>
  </si>
  <si>
    <t xml:space="preserve">Octobre </t>
  </si>
  <si>
    <t xml:space="preserve">Novembre </t>
  </si>
  <si>
    <t xml:space="preserve">Décembre </t>
  </si>
  <si>
    <t xml:space="preserve">Janvier </t>
  </si>
  <si>
    <t xml:space="preserve">Février </t>
  </si>
  <si>
    <t xml:space="preserve">Mars </t>
  </si>
  <si>
    <t xml:space="preserve">Avril </t>
  </si>
  <si>
    <t xml:space="preserve">May </t>
  </si>
  <si>
    <t xml:space="preserve">Juin </t>
  </si>
  <si>
    <t xml:space="preserve">Juillet </t>
  </si>
  <si>
    <t xml:space="preserve">Août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</si>
</sst>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0" borderId="0" xfId="0" applyFont="1"/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/>
    <xf numFmtId="0" fontId="16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1" fillId="4" borderId="0" xfId="1" applyFont="1" applyFill="1" applyAlignment="1">
      <alignment vertical="center" wrapText="1"/>
    </xf>
    <xf numFmtId="0" fontId="0" fillId="4" borderId="0" xfId="0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64" fontId="7" fillId="2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1" fontId="7" fillId="2" borderId="19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 applyAlignment="1">
      <alignment horizontal="center" vertical="center"/>
    </xf>
    <xf numFmtId="165" fontId="7" fillId="2" borderId="1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10" fillId="0" borderId="0" xfId="0" applyFont="1" applyAlignment="1">
      <alignment horizontal="right"/>
    </xf>
    <xf numFmtId="0" fontId="1" fillId="0" borderId="0" xfId="0" applyFont="1"/>
  </cellXfs>
  <cellStyles count="2">
    <cellStyle name="Normal" xfId="0" builtinId="0"/>
    <cellStyle name="Normal 2" xfId="1" xr:uid="{4F70F8DE-331B-46DD-941F-C39E821143E1}"/>
  </cellStyles>
  <dxfs count="0"/>
  <tableStyles count="0" defaultTableStyle="TableStyleMedium2" defaultPivotStyle="PivotStyleLight16"/>
  <colors>
    <mruColors>
      <color rgb="FFFFFF66"/>
      <color rgb="FFA40C8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1295400</xdr:colOff>
          <xdr:row>26</xdr:row>
          <xdr:rowOff>60960</xdr:rowOff>
        </xdr:from>
        <xdr:to>
          <xdr:col>10</xdr:col>
          <xdr:colOff>1600200</xdr:colOff>
          <xdr:row>27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561975</xdr:colOff>
      <xdr:row>16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91440</xdr:colOff>
      <xdr:row>1</xdr:row>
      <xdr:rowOff>53340</xdr:rowOff>
    </xdr:from>
    <xdr:to>
      <xdr:col>13</xdr:col>
      <xdr:colOff>304800</xdr:colOff>
      <xdr:row>17</xdr:row>
      <xdr:rowOff>571500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931265" y="291465"/>
          <a:ext cx="1985010" cy="3985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1"/>
              </a:solidFill>
            </a:rPr>
            <a:t>ATTENTION:</a:t>
          </a:r>
        </a:p>
        <a:p>
          <a:r>
            <a:rPr lang="en-US" sz="900">
              <a:solidFill>
                <a:schemeClr val="tx1"/>
              </a:solidFill>
            </a:rPr>
            <a:t>Le nombre exact d'heures de congé formation est toujours attribué par le Fonds et confirmé par le biais d'un décompte.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nombre d'heures de congé formation octroyé par cette fiche est calculé sur  base des informations complètées par l'employeur. Ces informations doivent être correctes et à jour pour que le calcul opéré soit correcte. </a:t>
          </a:r>
        </a:p>
        <a:p>
          <a:r>
            <a:rPr lang="fr-B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comparer le nombre d'heures de congé de formation supplémentaire du Fonds (calculé sur cette fiche) avec le solde figurant sur le décompte intermédiaire en début d'année scolaire.</a:t>
          </a:r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montant indiqué dans "solde du Fonds" est calculé sur  base du nombre d'heures de congé formation  réellement prises  mentionnées par l'employeur  sur cette fiche.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En cas de doute, n'hésitez pas à contacter la cellule administrative du Fonds. 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97155</xdr:colOff>
      <xdr:row>17</xdr:row>
      <xdr:rowOff>611928</xdr:rowOff>
    </xdr:from>
    <xdr:to>
      <xdr:col>13</xdr:col>
      <xdr:colOff>314325</xdr:colOff>
      <xdr:row>22</xdr:row>
      <xdr:rowOff>152188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936980" y="4317153"/>
          <a:ext cx="1988820" cy="959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>
              <a:solidFill>
                <a:schemeClr val="tx1"/>
              </a:solidFill>
              <a:latin typeface="+mn-lt"/>
            </a:rPr>
            <a:t> </a:t>
          </a:r>
          <a:r>
            <a:rPr lang="en-US" sz="900" b="1" i="1">
              <a:solidFill>
                <a:schemeClr val="tx1"/>
              </a:solidFill>
              <a:latin typeface="+mn-lt"/>
            </a:rPr>
            <a:t>jobtime - crédit temps*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Dans le cas par exemple où l'employé·e a un contrat de 38h/semaine et prend 1/5 de crédit, le crédit temps doit être déduit du temps de travail: 38h-7,6h = 30,4h  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12</xdr:col>
      <xdr:colOff>81915</xdr:colOff>
      <xdr:row>23</xdr:row>
      <xdr:rowOff>20319</xdr:rowOff>
    </xdr:from>
    <xdr:to>
      <xdr:col>13</xdr:col>
      <xdr:colOff>323850</xdr:colOff>
      <xdr:row>28</xdr:row>
      <xdr:rowOff>116204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921740" y="5316219"/>
          <a:ext cx="2013585" cy="953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chemeClr val="tx1"/>
              </a:solidFill>
              <a:latin typeface="+mn-lt"/>
            </a:rPr>
            <a:t>maladie*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Si l'employé·e est inapte au travail pendant plus de 30 jours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et payé par la mutuelle, veuillez noter sur la fiche le nombre d'heures payé par la mutuelle.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6</xdr:col>
      <xdr:colOff>285750</xdr:colOff>
      <xdr:row>14</xdr:row>
      <xdr:rowOff>0</xdr:rowOff>
    </xdr:from>
    <xdr:to>
      <xdr:col>7</xdr:col>
      <xdr:colOff>1380067</xdr:colOff>
      <xdr:row>16</xdr:row>
      <xdr:rowOff>6350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00875" y="2524125"/>
          <a:ext cx="2370667" cy="11398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>
              <a:solidFill>
                <a:schemeClr val="tx1"/>
              </a:solidFill>
            </a:rPr>
            <a:t>Le CEP doit être pris dans sa totalité à la fin de l’année scolaire. Les heures de CEP non prises seront déduites du nombre d'heures de congé de formation lors du décompte final.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X40"/>
  <sheetViews>
    <sheetView showGridLines="0" showRowColHeaders="0" tabSelected="1" zoomScaleNormal="100" workbookViewId="0">
      <selection activeCell="J1" sqref="J1:K1"/>
    </sheetView>
  </sheetViews>
  <sheetFormatPr defaultColWidth="9.109375" defaultRowHeight="12" x14ac:dyDescent="0.25"/>
  <cols>
    <col min="1" max="1" width="2.6640625" style="16" customWidth="1"/>
    <col min="2" max="2" width="26" style="16" customWidth="1"/>
    <col min="3" max="3" width="4.88671875" style="17" customWidth="1"/>
    <col min="4" max="5" width="22.6640625" style="21" customWidth="1"/>
    <col min="6" max="6" width="23.6640625" style="21" customWidth="1"/>
    <col min="7" max="7" width="19.109375" style="21" customWidth="1"/>
    <col min="8" max="8" width="28.109375" style="21" customWidth="1"/>
    <col min="9" max="9" width="2" style="21" customWidth="1"/>
    <col min="10" max="10" width="23" style="21" customWidth="1"/>
    <col min="11" max="11" width="26.109375" style="21" customWidth="1"/>
    <col min="12" max="12" width="1.109375" style="39" customWidth="1"/>
    <col min="13" max="14" width="25.88671875" style="16" customWidth="1"/>
    <col min="15" max="16" width="7.6640625" style="16" customWidth="1"/>
    <col min="17" max="16384" width="9.109375" style="16"/>
  </cols>
  <sheetData>
    <row r="1" spans="1:14" s="28" customFormat="1" ht="18.75" customHeight="1" x14ac:dyDescent="0.35">
      <c r="A1" s="82" t="s">
        <v>42</v>
      </c>
      <c r="B1" s="82"/>
      <c r="C1" s="82"/>
      <c r="D1" s="82"/>
      <c r="E1" s="82"/>
      <c r="F1" s="82"/>
      <c r="G1" s="82"/>
      <c r="H1" s="18" t="s">
        <v>49</v>
      </c>
      <c r="I1" s="18"/>
      <c r="J1" s="83"/>
      <c r="K1" s="83"/>
      <c r="L1" s="38"/>
      <c r="M1" s="52"/>
      <c r="N1" s="52"/>
    </row>
    <row r="2" spans="1:14" ht="6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M2" s="40"/>
      <c r="N2" s="40"/>
    </row>
    <row r="3" spans="1:14" ht="15.9" customHeight="1" x14ac:dyDescent="0.3">
      <c r="A3" s="17"/>
      <c r="B3" s="60" t="s">
        <v>40</v>
      </c>
      <c r="D3" s="87"/>
      <c r="E3" s="88"/>
      <c r="F3" s="89"/>
      <c r="G3" s="90"/>
      <c r="H3" s="18" t="s">
        <v>50</v>
      </c>
      <c r="I3" s="18"/>
      <c r="J3" s="85" t="s">
        <v>51</v>
      </c>
      <c r="K3" s="85"/>
      <c r="M3" s="40"/>
      <c r="N3" s="40"/>
    </row>
    <row r="4" spans="1:14" ht="7.5" customHeight="1" x14ac:dyDescent="0.25">
      <c r="A4" s="17"/>
      <c r="B4" s="17"/>
      <c r="D4" s="17"/>
      <c r="E4" s="17"/>
      <c r="F4" s="17"/>
      <c r="G4" s="17"/>
      <c r="H4" s="19"/>
      <c r="I4" s="19"/>
      <c r="J4" s="17"/>
      <c r="K4" s="17"/>
      <c r="M4" s="40"/>
      <c r="N4" s="40"/>
    </row>
    <row r="5" spans="1:14" ht="15.9" customHeight="1" thickBot="1" x14ac:dyDescent="0.35">
      <c r="A5" s="17"/>
      <c r="B5" s="60" t="s">
        <v>41</v>
      </c>
      <c r="D5" s="34"/>
      <c r="E5" s="17"/>
      <c r="F5" s="17"/>
      <c r="G5" s="17"/>
      <c r="H5" s="91" t="s">
        <v>64</v>
      </c>
      <c r="I5" s="92"/>
      <c r="J5" s="92"/>
      <c r="K5" s="31"/>
      <c r="M5" s="40"/>
      <c r="N5" s="40"/>
    </row>
    <row r="6" spans="1:14" ht="8.25" customHeight="1" thickTop="1" x14ac:dyDescent="0.25">
      <c r="A6" s="17"/>
      <c r="B6" s="17"/>
      <c r="D6" s="17"/>
      <c r="E6" s="17"/>
      <c r="F6" s="17"/>
      <c r="G6" s="17"/>
      <c r="H6" s="19"/>
      <c r="I6" s="19"/>
      <c r="J6" s="17"/>
      <c r="K6" s="17"/>
      <c r="M6" s="40"/>
      <c r="N6" s="40"/>
    </row>
    <row r="7" spans="1:14" ht="15.9" customHeight="1" thickBot="1" x14ac:dyDescent="0.35">
      <c r="A7" s="17"/>
      <c r="B7" s="61" t="s">
        <v>43</v>
      </c>
      <c r="D7" s="86"/>
      <c r="E7" s="86"/>
      <c r="F7" s="86"/>
      <c r="G7" s="86"/>
      <c r="H7" s="91" t="s">
        <v>65</v>
      </c>
      <c r="I7" s="92"/>
      <c r="J7" s="92"/>
      <c r="K7" s="31"/>
      <c r="M7" s="40"/>
      <c r="N7" s="40"/>
    </row>
    <row r="8" spans="1:14" ht="8.25" customHeight="1" thickTop="1" thickBot="1" x14ac:dyDescent="0.3">
      <c r="A8" s="17"/>
      <c r="B8" s="17"/>
      <c r="D8" s="17"/>
      <c r="E8" s="17"/>
      <c r="F8" s="17"/>
      <c r="G8" s="17"/>
      <c r="H8" s="19"/>
      <c r="I8" s="19"/>
      <c r="J8" s="17"/>
      <c r="K8" s="17"/>
      <c r="M8" s="40"/>
      <c r="N8" s="40"/>
    </row>
    <row r="9" spans="1:14" ht="15.9" customHeight="1" thickBot="1" x14ac:dyDescent="0.3">
      <c r="A9" s="17"/>
      <c r="B9" s="62" t="s">
        <v>44</v>
      </c>
      <c r="D9" s="63" t="s">
        <v>45</v>
      </c>
      <c r="E9" s="17"/>
      <c r="F9" s="20" t="s">
        <v>48</v>
      </c>
      <c r="G9" s="35"/>
      <c r="H9" s="16"/>
      <c r="I9" s="16"/>
      <c r="J9" s="20" t="s">
        <v>66</v>
      </c>
      <c r="K9" s="31"/>
      <c r="M9" s="40"/>
      <c r="N9" s="40"/>
    </row>
    <row r="10" spans="1:14" ht="16.5" customHeight="1" thickBot="1" x14ac:dyDescent="0.3">
      <c r="A10" s="17"/>
      <c r="D10" s="3"/>
      <c r="F10" s="20" t="s">
        <v>48</v>
      </c>
      <c r="G10" s="32"/>
      <c r="H10" s="16"/>
      <c r="I10" s="16"/>
      <c r="J10" s="16"/>
      <c r="M10" s="40"/>
      <c r="N10" s="40"/>
    </row>
    <row r="11" spans="1:14" ht="15.9" customHeight="1" thickBot="1" x14ac:dyDescent="0.3">
      <c r="B11" s="62" t="s">
        <v>46</v>
      </c>
      <c r="D11" s="32"/>
      <c r="E11" s="22"/>
      <c r="F11" s="3"/>
      <c r="H11" s="18"/>
      <c r="I11" s="18"/>
      <c r="J11" s="20"/>
      <c r="K11" s="72"/>
      <c r="M11" s="40"/>
      <c r="N11" s="40"/>
    </row>
    <row r="12" spans="1:14" ht="15.9" customHeight="1" thickBot="1" x14ac:dyDescent="0.3">
      <c r="B12" s="62" t="s">
        <v>47</v>
      </c>
      <c r="D12" s="32"/>
      <c r="H12" s="16"/>
      <c r="I12" s="16"/>
      <c r="J12" s="16"/>
      <c r="M12" s="40"/>
      <c r="N12" s="40"/>
    </row>
    <row r="13" spans="1:14" ht="15.9" customHeight="1" thickBot="1" x14ac:dyDescent="0.3">
      <c r="B13" s="62"/>
      <c r="D13" s="71"/>
      <c r="H13" s="16"/>
      <c r="I13" s="16"/>
      <c r="J13" s="20" t="s">
        <v>52</v>
      </c>
      <c r="K13" s="31"/>
      <c r="M13" s="40"/>
      <c r="N13" s="40"/>
    </row>
    <row r="14" spans="1:14" ht="7.5" customHeight="1" thickBot="1" x14ac:dyDescent="0.3">
      <c r="B14" s="20"/>
      <c r="D14" s="44"/>
      <c r="H14" s="16"/>
      <c r="I14" s="16"/>
      <c r="J14" s="16"/>
      <c r="M14" s="40"/>
      <c r="N14" s="40"/>
    </row>
    <row r="15" spans="1:14" ht="49.5" customHeight="1" thickTop="1" thickBot="1" x14ac:dyDescent="0.3">
      <c r="D15" s="53" t="s">
        <v>58</v>
      </c>
      <c r="E15" s="53" t="s">
        <v>59</v>
      </c>
      <c r="F15" s="53" t="s">
        <v>60</v>
      </c>
      <c r="H15" s="23"/>
      <c r="I15" s="23"/>
      <c r="J15" s="16"/>
      <c r="K15" s="16"/>
      <c r="M15" s="40"/>
      <c r="N15" s="40"/>
    </row>
    <row r="16" spans="1:14" ht="48.75" customHeight="1" thickTop="1" thickBot="1" x14ac:dyDescent="0.3">
      <c r="B16" s="45"/>
      <c r="D16" s="55">
        <f>calculation!G22</f>
        <v>0</v>
      </c>
      <c r="E16" s="64">
        <f>D16-G32-D13</f>
        <v>0</v>
      </c>
      <c r="F16" s="51">
        <f>IF(G32*24.27&lt;=240*24.27,G32*24.27,240*24.27)</f>
        <v>0</v>
      </c>
      <c r="J16" s="16"/>
      <c r="K16" s="16"/>
      <c r="M16" s="40"/>
      <c r="N16" s="40"/>
    </row>
    <row r="17" spans="2:24" ht="12" customHeight="1" thickBot="1" x14ac:dyDescent="0.3">
      <c r="D17" s="4"/>
      <c r="E17" s="4"/>
      <c r="G17" s="3"/>
      <c r="J17" s="16"/>
      <c r="K17" s="16"/>
      <c r="M17" s="40"/>
      <c r="N17" s="40"/>
    </row>
    <row r="18" spans="2:24" ht="57.75" customHeight="1" thickTop="1" thickBot="1" x14ac:dyDescent="0.3">
      <c r="D18" s="53" t="s">
        <v>61</v>
      </c>
      <c r="E18" s="24"/>
      <c r="F18" s="25"/>
      <c r="G18" s="57" t="s">
        <v>62</v>
      </c>
      <c r="H18" s="53" t="s">
        <v>63</v>
      </c>
      <c r="I18" s="45"/>
      <c r="J18" s="16"/>
    </row>
    <row r="19" spans="2:24" ht="13.5" customHeight="1" thickTop="1" thickBot="1" x14ac:dyDescent="0.3">
      <c r="B19" s="30" t="s">
        <v>68</v>
      </c>
      <c r="D19" s="33"/>
      <c r="E19" s="26"/>
      <c r="F19" s="30" t="s">
        <v>68</v>
      </c>
      <c r="G19" s="31"/>
      <c r="H19" s="31"/>
      <c r="I19" s="49"/>
      <c r="J19" s="16"/>
    </row>
    <row r="20" spans="2:24" ht="13.5" customHeight="1" thickTop="1" thickBot="1" x14ac:dyDescent="0.3">
      <c r="B20" s="30" t="s">
        <v>69</v>
      </c>
      <c r="D20" s="33"/>
      <c r="E20" s="26"/>
      <c r="F20" s="30" t="s">
        <v>69</v>
      </c>
      <c r="G20" s="31"/>
      <c r="H20" s="31"/>
      <c r="I20" s="49"/>
      <c r="J20" s="16"/>
    </row>
    <row r="21" spans="2:24" ht="13.5" customHeight="1" thickTop="1" thickBot="1" x14ac:dyDescent="0.3">
      <c r="B21" s="30" t="s">
        <v>70</v>
      </c>
      <c r="D21" s="33"/>
      <c r="E21" s="26"/>
      <c r="F21" s="30" t="s">
        <v>70</v>
      </c>
      <c r="G21" s="31"/>
      <c r="H21" s="31"/>
      <c r="I21" s="49"/>
      <c r="J21" s="16"/>
    </row>
    <row r="22" spans="2:24" ht="13.5" customHeight="1" thickTop="1" thickBot="1" x14ac:dyDescent="0.3">
      <c r="B22" s="30" t="s">
        <v>71</v>
      </c>
      <c r="D22" s="33"/>
      <c r="E22" s="26"/>
      <c r="F22" s="30" t="s">
        <v>71</v>
      </c>
      <c r="G22" s="31"/>
      <c r="H22" s="31"/>
      <c r="I22" s="49"/>
      <c r="J22" s="16"/>
    </row>
    <row r="23" spans="2:24" ht="13.5" customHeight="1" thickTop="1" thickBot="1" x14ac:dyDescent="0.3">
      <c r="B23" s="30" t="s">
        <v>72</v>
      </c>
      <c r="D23" s="33"/>
      <c r="E23" s="26"/>
      <c r="F23" s="30" t="s">
        <v>72</v>
      </c>
      <c r="G23" s="31"/>
      <c r="H23" s="31"/>
      <c r="I23" s="49"/>
      <c r="J23" s="16"/>
    </row>
    <row r="24" spans="2:24" ht="13.5" customHeight="1" thickTop="1" thickBot="1" x14ac:dyDescent="0.3">
      <c r="B24" s="30" t="s">
        <v>73</v>
      </c>
      <c r="D24" s="33"/>
      <c r="E24" s="26"/>
      <c r="F24" s="30" t="s">
        <v>73</v>
      </c>
      <c r="G24" s="31"/>
      <c r="H24" s="31"/>
      <c r="I24" s="49"/>
      <c r="J24" s="76" t="s">
        <v>39</v>
      </c>
      <c r="K24" s="77"/>
    </row>
    <row r="25" spans="2:24" ht="13.5" customHeight="1" thickTop="1" thickBot="1" x14ac:dyDescent="0.4">
      <c r="B25" s="30" t="s">
        <v>74</v>
      </c>
      <c r="D25" s="33"/>
      <c r="E25" s="26"/>
      <c r="F25" s="30" t="s">
        <v>74</v>
      </c>
      <c r="G25" s="31"/>
      <c r="H25" s="31"/>
      <c r="I25" s="49"/>
      <c r="J25" s="78"/>
      <c r="K25" s="79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2:24" ht="13.5" customHeight="1" thickTop="1" thickBot="1" x14ac:dyDescent="0.3">
      <c r="B26" s="30" t="s">
        <v>75</v>
      </c>
      <c r="D26" s="33"/>
      <c r="E26" s="26"/>
      <c r="F26" s="30" t="s">
        <v>75</v>
      </c>
      <c r="G26" s="31"/>
      <c r="H26" s="31"/>
      <c r="I26" s="49"/>
      <c r="J26" s="78"/>
      <c r="K26" s="79"/>
    </row>
    <row r="27" spans="2:24" ht="13.5" customHeight="1" thickTop="1" thickBot="1" x14ac:dyDescent="0.3">
      <c r="B27" s="30" t="s">
        <v>76</v>
      </c>
      <c r="D27" s="33"/>
      <c r="E27" s="26"/>
      <c r="F27" s="30" t="s">
        <v>76</v>
      </c>
      <c r="G27" s="31"/>
      <c r="H27" s="31"/>
      <c r="I27" s="49"/>
      <c r="J27" s="78"/>
      <c r="K27" s="79"/>
    </row>
    <row r="28" spans="2:24" ht="13.5" customHeight="1" thickTop="1" thickBot="1" x14ac:dyDescent="0.3">
      <c r="B28" s="30" t="s">
        <v>77</v>
      </c>
      <c r="D28" s="33"/>
      <c r="E28" s="26"/>
      <c r="F28" s="30" t="s">
        <v>77</v>
      </c>
      <c r="G28" s="31"/>
      <c r="H28" s="31"/>
      <c r="I28" s="50"/>
      <c r="J28" s="80"/>
      <c r="K28" s="81"/>
      <c r="M28" s="59"/>
    </row>
    <row r="29" spans="2:24" ht="13.5" customHeight="1" thickTop="1" thickBot="1" x14ac:dyDescent="0.3">
      <c r="F29" s="29" t="s">
        <v>78</v>
      </c>
      <c r="G29" s="31"/>
      <c r="H29" s="37"/>
      <c r="I29" s="47"/>
      <c r="J29" s="16"/>
    </row>
    <row r="30" spans="2:24" ht="13.5" customHeight="1" thickTop="1" thickBot="1" x14ac:dyDescent="0.3">
      <c r="B30" s="73"/>
      <c r="C30" s="74"/>
      <c r="D30" s="74"/>
      <c r="F30" s="29" t="s">
        <v>79</v>
      </c>
      <c r="G30" s="31"/>
      <c r="H30" s="37"/>
      <c r="I30" s="47"/>
      <c r="J30" s="16"/>
    </row>
    <row r="31" spans="2:24" ht="13.5" customHeight="1" thickTop="1" thickBot="1" x14ac:dyDescent="0.3">
      <c r="B31" s="74"/>
      <c r="C31" s="74"/>
      <c r="D31" s="74"/>
      <c r="F31" s="29" t="s">
        <v>68</v>
      </c>
      <c r="G31" s="31"/>
      <c r="H31" s="37"/>
      <c r="I31" s="48"/>
      <c r="J31" s="16"/>
    </row>
    <row r="32" spans="2:24" ht="13.2" thickTop="1" thickBot="1" x14ac:dyDescent="0.3">
      <c r="B32" s="74"/>
      <c r="C32" s="74"/>
      <c r="D32" s="74"/>
      <c r="F32" s="54" t="s">
        <v>18</v>
      </c>
      <c r="G32" s="36">
        <f>calculation!K21</f>
        <v>0</v>
      </c>
      <c r="H32" s="36">
        <f>calculation!L21</f>
        <v>0</v>
      </c>
      <c r="I32" s="46"/>
      <c r="J32" s="46"/>
      <c r="K32" s="46"/>
    </row>
    <row r="33" spans="1:7" ht="12.6" thickTop="1" x14ac:dyDescent="0.25">
      <c r="B33" s="74"/>
      <c r="C33" s="74"/>
      <c r="D33" s="74"/>
    </row>
    <row r="36" spans="1:7" x14ac:dyDescent="0.25">
      <c r="A36" s="15"/>
      <c r="B36" s="15"/>
    </row>
    <row r="37" spans="1:7" x14ac:dyDescent="0.25">
      <c r="A37" s="15"/>
      <c r="B37" s="15"/>
    </row>
    <row r="38" spans="1:7" x14ac:dyDescent="0.25">
      <c r="A38" s="15"/>
      <c r="B38" s="15"/>
    </row>
    <row r="39" spans="1:7" ht="12.6" thickBot="1" x14ac:dyDescent="0.3">
      <c r="A39" s="15"/>
      <c r="G39" s="27"/>
    </row>
    <row r="40" spans="1:7" ht="12.6" thickTop="1" x14ac:dyDescent="0.25"/>
  </sheetData>
  <sheetProtection algorithmName="SHA-512" hashValue="2ONYLbtw8syd3kTviGHb+6TkLSiId4+lfmvOeOa5bwqlUSxMxgci52RuzurDRVNCISarIktyg8h5YTqFHKtM7A==" saltValue="TJVdy+TmGaSrRI/iIZtXBw==" spinCount="100000" sheet="1" objects="1" scenarios="1" selectLockedCells="1"/>
  <mergeCells count="11">
    <mergeCell ref="B30:D33"/>
    <mergeCell ref="O25:X25"/>
    <mergeCell ref="J24:K28"/>
    <mergeCell ref="A1:G1"/>
    <mergeCell ref="J1:K1"/>
    <mergeCell ref="A2:K2"/>
    <mergeCell ref="J3:K3"/>
    <mergeCell ref="D7:G7"/>
    <mergeCell ref="D3:G3"/>
    <mergeCell ref="H5:J5"/>
    <mergeCell ref="H7:J7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1295400</xdr:colOff>
                    <xdr:row>26</xdr:row>
                    <xdr:rowOff>60960</xdr:rowOff>
                  </from>
                  <to>
                    <xdr:col>10</xdr:col>
                    <xdr:colOff>1600200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816727-E3E7-4D2F-8E45-0D51DF26E623}">
          <x14:formula1>
            <xm:f>'data validation'!$A$4:$A$5</xm:f>
          </x14:formula1>
          <xm:sqref>K13</xm:sqref>
        </x14:dataValidation>
        <x14:dataValidation type="list" allowBlank="1" showInputMessage="1" showErrorMessage="1" xr:uid="{B6AB8C24-F225-4BE9-8C81-A9E15E96092D}">
          <x14:formula1>
            <xm:f>'data validation'!$A$1:$A$2</xm:f>
          </x14:formula1>
          <xm:sqref>E11</xm:sqref>
        </x14:dataValidation>
        <x14:dataValidation type="list" allowBlank="1" showInputMessage="1" showErrorMessage="1" xr:uid="{76CF6606-2730-44C2-8D1E-BAD8DDBAE005}">
          <x14:formula1>
            <xm:f>'data validation'!$A$28:$A$29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8"/>
  <sheetViews>
    <sheetView workbookViewId="0">
      <selection activeCell="D36" sqref="D36"/>
    </sheetView>
  </sheetViews>
  <sheetFormatPr defaultRowHeight="14.4" x14ac:dyDescent="0.3"/>
  <cols>
    <col min="1" max="1" width="26" customWidth="1"/>
    <col min="2" max="2" width="23" customWidth="1"/>
    <col min="3" max="3" width="23" style="1" customWidth="1"/>
    <col min="4" max="4" width="31.6640625" style="1" customWidth="1"/>
    <col min="5" max="5" width="39" customWidth="1"/>
    <col min="6" max="6" width="46" customWidth="1"/>
    <col min="7" max="7" width="20.6640625" customWidth="1"/>
    <col min="8" max="8" width="15.44140625" customWidth="1"/>
    <col min="9" max="9" width="31.88671875" customWidth="1"/>
    <col min="11" max="11" width="19.109375" customWidth="1"/>
    <col min="12" max="12" width="17.44140625" customWidth="1"/>
  </cols>
  <sheetData>
    <row r="1" spans="1:12" x14ac:dyDescent="0.3">
      <c r="A1" t="s">
        <v>0</v>
      </c>
      <c r="B1" t="str">
        <f>'fiche individuelle'!D9</f>
        <v>Septembre</v>
      </c>
    </row>
    <row r="2" spans="1:12" x14ac:dyDescent="0.3">
      <c r="D2" s="1" t="s">
        <v>36</v>
      </c>
      <c r="E2" t="s">
        <v>37</v>
      </c>
    </row>
    <row r="3" spans="1:12" ht="39.75" customHeight="1" x14ac:dyDescent="0.3">
      <c r="A3" s="11" t="s">
        <v>55</v>
      </c>
      <c r="B3" s="12">
        <f>'fiche individuelle'!K5</f>
        <v>0</v>
      </c>
      <c r="C3" s="12"/>
      <c r="D3" s="12">
        <f>B3+B4+B5</f>
        <v>0</v>
      </c>
      <c r="E3">
        <f>IF(D3&gt;=240,240,D3)</f>
        <v>0</v>
      </c>
    </row>
    <row r="4" spans="1:12" ht="39.75" customHeight="1" x14ac:dyDescent="0.3">
      <c r="A4" s="11" t="s">
        <v>56</v>
      </c>
      <c r="B4" s="12">
        <f>'fiche individuelle'!K7</f>
        <v>0</v>
      </c>
      <c r="C4" s="12"/>
      <c r="D4" s="12"/>
    </row>
    <row r="5" spans="1:12" ht="39.75" customHeight="1" x14ac:dyDescent="0.3">
      <c r="A5" s="11" t="s">
        <v>57</v>
      </c>
      <c r="B5" s="12">
        <f>'fiche individuelle'!K9</f>
        <v>0</v>
      </c>
    </row>
    <row r="6" spans="1:12" ht="69.75" customHeight="1" x14ac:dyDescent="0.3">
      <c r="B6" s="41" t="s">
        <v>34</v>
      </c>
      <c r="C6" s="7" t="s">
        <v>12</v>
      </c>
      <c r="D6" s="5" t="s">
        <v>11</v>
      </c>
      <c r="E6" s="42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K6" s="56"/>
      <c r="L6" s="56" t="s">
        <v>35</v>
      </c>
    </row>
    <row r="7" spans="1:12" x14ac:dyDescent="0.3">
      <c r="A7" t="s">
        <v>1</v>
      </c>
      <c r="B7">
        <f>'fiche individuelle'!D19</f>
        <v>0</v>
      </c>
      <c r="C7" s="1">
        <f>IF($B$1="februari",0,B7)</f>
        <v>0</v>
      </c>
      <c r="D7" s="58">
        <f>C7*52/12</f>
        <v>0</v>
      </c>
      <c r="E7" s="43">
        <f>L7</f>
        <v>0</v>
      </c>
      <c r="F7" s="8">
        <f>D7-E7</f>
        <v>0</v>
      </c>
      <c r="G7" s="8">
        <f>F7*12/52</f>
        <v>0</v>
      </c>
      <c r="H7" s="8">
        <f>IF(G7/38*100&lt;=100,G7/38*100,100)</f>
        <v>0</v>
      </c>
      <c r="I7" s="8">
        <f>IF(F7*12/52/38*100&lt;=100,F7*12/52/38*100,100)</f>
        <v>0</v>
      </c>
      <c r="K7" s="43">
        <f>IF($B$1="februari",0,'fiche individuelle'!G19)</f>
        <v>0</v>
      </c>
      <c r="L7" s="43">
        <f>IF($B$1="februari",0,'fiche individuelle'!H19)</f>
        <v>0</v>
      </c>
    </row>
    <row r="8" spans="1:12" x14ac:dyDescent="0.3">
      <c r="A8" t="s">
        <v>2</v>
      </c>
      <c r="B8">
        <f>'fiche individuelle'!D20</f>
        <v>0</v>
      </c>
      <c r="C8" s="1">
        <f t="shared" ref="C8:C11" si="0">IF($B$1="februari",0,B8)</f>
        <v>0</v>
      </c>
      <c r="D8" s="58">
        <f t="shared" ref="D8:D16" si="1">C8*52/12</f>
        <v>0</v>
      </c>
      <c r="E8" s="43">
        <f t="shared" ref="E8:E16" si="2">L8</f>
        <v>0</v>
      </c>
      <c r="F8" s="8">
        <f t="shared" ref="F8:F16" si="3">D8-E8</f>
        <v>0</v>
      </c>
      <c r="G8" s="8">
        <f t="shared" ref="G8:G16" si="4">F8*12/52</f>
        <v>0</v>
      </c>
      <c r="H8" s="8">
        <f t="shared" ref="H8:H16" si="5">IF(G8/38*100&lt;=100,G8/38*100,100)</f>
        <v>0</v>
      </c>
      <c r="I8" s="8">
        <f t="shared" ref="I8:I16" si="6">IF(F8*12/52/38*100&lt;=100,F8*12/52/38*100,100)</f>
        <v>0</v>
      </c>
      <c r="K8" s="43">
        <f>IF($B$1="februari",0,'fiche individuelle'!G20)</f>
        <v>0</v>
      </c>
      <c r="L8" s="43">
        <f>IF($B$1="februari",0,'fiche individuelle'!H20)</f>
        <v>0</v>
      </c>
    </row>
    <row r="9" spans="1:12" x14ac:dyDescent="0.3">
      <c r="A9" t="s">
        <v>3</v>
      </c>
      <c r="B9">
        <f>'fiche individuelle'!D21</f>
        <v>0</v>
      </c>
      <c r="C9" s="1">
        <f t="shared" si="0"/>
        <v>0</v>
      </c>
      <c r="D9" s="58">
        <f t="shared" si="1"/>
        <v>0</v>
      </c>
      <c r="E9" s="43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K9" s="43">
        <f>IF($B$1="februari",0,'fiche individuelle'!G21)</f>
        <v>0</v>
      </c>
      <c r="L9" s="43">
        <f>IF($B$1="februari",0,'fiche individuelle'!H21)</f>
        <v>0</v>
      </c>
    </row>
    <row r="10" spans="1:12" x14ac:dyDescent="0.3">
      <c r="A10" t="s">
        <v>4</v>
      </c>
      <c r="B10">
        <f>'fiche individuelle'!D22</f>
        <v>0</v>
      </c>
      <c r="C10" s="1">
        <f t="shared" si="0"/>
        <v>0</v>
      </c>
      <c r="D10" s="58">
        <f t="shared" si="1"/>
        <v>0</v>
      </c>
      <c r="E10" s="43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K10" s="43">
        <f>IF($B$1="februari",0,'fiche individuelle'!G22)</f>
        <v>0</v>
      </c>
      <c r="L10" s="43">
        <f>IF($B$1="februari",0,'fiche individuelle'!H22)</f>
        <v>0</v>
      </c>
    </row>
    <row r="11" spans="1:12" x14ac:dyDescent="0.3">
      <c r="A11" t="s">
        <v>5</v>
      </c>
      <c r="B11">
        <f>'fiche individuelle'!D23</f>
        <v>0</v>
      </c>
      <c r="C11" s="1">
        <f t="shared" si="0"/>
        <v>0</v>
      </c>
      <c r="D11" s="58">
        <f t="shared" si="1"/>
        <v>0</v>
      </c>
      <c r="E11" s="43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K11" s="43">
        <f>IF($B$1="februari",0,'fiche individuelle'!G23)</f>
        <v>0</v>
      </c>
      <c r="L11" s="43">
        <f>IF($B$1="februari",0,'fiche individuelle'!H23)</f>
        <v>0</v>
      </c>
    </row>
    <row r="12" spans="1:12" x14ac:dyDescent="0.3">
      <c r="A12" t="s">
        <v>6</v>
      </c>
      <c r="B12">
        <f>'fiche individuelle'!D24</f>
        <v>0</v>
      </c>
      <c r="C12" s="1">
        <f>B12</f>
        <v>0</v>
      </c>
      <c r="D12" s="58">
        <f t="shared" si="1"/>
        <v>0</v>
      </c>
      <c r="E12" s="43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K12" s="43">
        <f>'fiche individuelle'!G24</f>
        <v>0</v>
      </c>
      <c r="L12" s="43">
        <f>'fiche individuelle'!H24</f>
        <v>0</v>
      </c>
    </row>
    <row r="13" spans="1:12" x14ac:dyDescent="0.3">
      <c r="A13" t="s">
        <v>7</v>
      </c>
      <c r="B13">
        <f>'fiche individuelle'!D25</f>
        <v>0</v>
      </c>
      <c r="C13" s="1">
        <f t="shared" ref="C13:C16" si="7">B13</f>
        <v>0</v>
      </c>
      <c r="D13" s="58">
        <f t="shared" si="1"/>
        <v>0</v>
      </c>
      <c r="E13" s="43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K13" s="43">
        <f>'fiche individuelle'!G25</f>
        <v>0</v>
      </c>
      <c r="L13" s="43">
        <f>'fiche individuelle'!H25</f>
        <v>0</v>
      </c>
    </row>
    <row r="14" spans="1:12" x14ac:dyDescent="0.3">
      <c r="A14" t="s">
        <v>8</v>
      </c>
      <c r="B14">
        <f>'fiche individuelle'!D26</f>
        <v>0</v>
      </c>
      <c r="C14" s="1">
        <f t="shared" si="7"/>
        <v>0</v>
      </c>
      <c r="D14" s="58">
        <f t="shared" si="1"/>
        <v>0</v>
      </c>
      <c r="E14" s="43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K14" s="43">
        <f>'fiche individuelle'!G26</f>
        <v>0</v>
      </c>
      <c r="L14" s="43">
        <f>'fiche individuelle'!H26</f>
        <v>0</v>
      </c>
    </row>
    <row r="15" spans="1:12" x14ac:dyDescent="0.3">
      <c r="A15" t="s">
        <v>9</v>
      </c>
      <c r="B15">
        <f>'fiche individuelle'!D27</f>
        <v>0</v>
      </c>
      <c r="C15" s="1">
        <f t="shared" si="7"/>
        <v>0</v>
      </c>
      <c r="D15" s="58">
        <f t="shared" si="1"/>
        <v>0</v>
      </c>
      <c r="E15" s="43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K15" s="43">
        <f>'fiche individuelle'!G27</f>
        <v>0</v>
      </c>
      <c r="L15" s="43">
        <f>'fiche individuelle'!H27</f>
        <v>0</v>
      </c>
    </row>
    <row r="16" spans="1:12" x14ac:dyDescent="0.3">
      <c r="A16" t="s">
        <v>10</v>
      </c>
      <c r="B16">
        <f>'fiche individuelle'!D28</f>
        <v>0</v>
      </c>
      <c r="C16" s="1">
        <f t="shared" si="7"/>
        <v>0</v>
      </c>
      <c r="D16" s="58">
        <f t="shared" si="1"/>
        <v>0</v>
      </c>
      <c r="E16" s="43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K16" s="43">
        <f>'fiche individuelle'!G28</f>
        <v>0</v>
      </c>
      <c r="L16" s="43">
        <f>'fiche individuelle'!H28</f>
        <v>0</v>
      </c>
    </row>
    <row r="17" spans="1:12" x14ac:dyDescent="0.3">
      <c r="K17" s="43">
        <f>'fiche individuelle'!G29</f>
        <v>0</v>
      </c>
      <c r="L17" s="43"/>
    </row>
    <row r="18" spans="1:12" ht="24" customHeight="1" x14ac:dyDescent="0.3">
      <c r="F18" t="s">
        <v>19</v>
      </c>
      <c r="G18" s="8">
        <f>AVERAGE(G7:G16)</f>
        <v>0</v>
      </c>
      <c r="I18" s="8">
        <f>AVERAGE(I7:I16)/100</f>
        <v>0</v>
      </c>
      <c r="K18" s="43">
        <f>'fiche individuelle'!G30</f>
        <v>0</v>
      </c>
      <c r="L18" s="43"/>
    </row>
    <row r="19" spans="1:12" ht="27" customHeight="1" x14ac:dyDescent="0.3">
      <c r="K19" s="43">
        <f>'fiche individuelle'!G31</f>
        <v>0</v>
      </c>
      <c r="L19" s="43"/>
    </row>
    <row r="20" spans="1:12" ht="27" customHeight="1" x14ac:dyDescent="0.3">
      <c r="F20" s="11"/>
    </row>
    <row r="21" spans="1:12" ht="27" customHeight="1" x14ac:dyDescent="0.3">
      <c r="F21" s="11" t="s">
        <v>32</v>
      </c>
      <c r="G21" s="9">
        <f>(D3*0.4)*I18</f>
        <v>0</v>
      </c>
      <c r="K21" s="43">
        <f>SUM(K7:K19)</f>
        <v>0</v>
      </c>
      <c r="L21" s="43">
        <f>SUM(L7:L16)</f>
        <v>0</v>
      </c>
    </row>
    <row r="22" spans="1:12" ht="27" customHeight="1" x14ac:dyDescent="0.3">
      <c r="F22" t="s">
        <v>38</v>
      </c>
      <c r="G22">
        <f>IF(G21&gt;=240,240,G21)</f>
        <v>0</v>
      </c>
    </row>
    <row r="23" spans="1:12" ht="27" customHeight="1" x14ac:dyDescent="0.3"/>
    <row r="24" spans="1:12" x14ac:dyDescent="0.3">
      <c r="F24" s="11"/>
      <c r="I24" s="9"/>
    </row>
    <row r="25" spans="1:12" x14ac:dyDescent="0.3">
      <c r="F25" s="13"/>
      <c r="G25" s="10"/>
    </row>
    <row r="26" spans="1:12" ht="48.75" customHeight="1" x14ac:dyDescent="0.3">
      <c r="F26" s="11"/>
    </row>
    <row r="27" spans="1:12" x14ac:dyDescent="0.3">
      <c r="A27" s="65"/>
      <c r="B27" s="66"/>
      <c r="C27" s="66"/>
    </row>
    <row r="28" spans="1:12" x14ac:dyDescent="0.3">
      <c r="B28" s="1"/>
    </row>
    <row r="29" spans="1:12" x14ac:dyDescent="0.3">
      <c r="B29" s="1"/>
      <c r="F29" s="13"/>
      <c r="G29" s="14"/>
    </row>
    <row r="30" spans="1:12" x14ac:dyDescent="0.3">
      <c r="B30" s="1"/>
      <c r="F30" s="11"/>
    </row>
    <row r="31" spans="1:12" x14ac:dyDescent="0.3">
      <c r="B31" s="1"/>
      <c r="F31" s="13"/>
      <c r="G31" s="10"/>
    </row>
    <row r="32" spans="1:12" x14ac:dyDescent="0.3">
      <c r="B32" s="1"/>
    </row>
    <row r="33" spans="1:3" x14ac:dyDescent="0.3">
      <c r="B33" s="1"/>
    </row>
    <row r="34" spans="1:3" x14ac:dyDescent="0.3">
      <c r="B34" s="66"/>
      <c r="C34" s="66"/>
    </row>
    <row r="36" spans="1:3" ht="37.5" customHeight="1" x14ac:dyDescent="0.3">
      <c r="A36" s="67"/>
      <c r="B36" s="68"/>
      <c r="C36" s="69"/>
    </row>
    <row r="37" spans="1:3" x14ac:dyDescent="0.3">
      <c r="B37" s="1"/>
    </row>
    <row r="38" spans="1:3" ht="48.75" customHeight="1" x14ac:dyDescent="0.3">
      <c r="A38" s="70"/>
    </row>
  </sheetData>
  <sheetProtection algorithmName="SHA-512" hashValue="pDtPBGHh96ioMesiFs9KbfNDojb8eN2cujCtOuBHnUikLuUbU/YrHcw19Z+XuMPPWu0qLYiv8pae18uPgPxuGA==" saltValue="XQJB2FlVjYCkng0iqcDdV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29"/>
  <sheetViews>
    <sheetView workbookViewId="0">
      <selection activeCell="A30" sqref="A30"/>
    </sheetView>
  </sheetViews>
  <sheetFormatPr defaultRowHeight="14.4" x14ac:dyDescent="0.3"/>
  <cols>
    <col min="1" max="1" width="20.109375" customWidth="1"/>
  </cols>
  <sheetData>
    <row r="1" spans="1:1" x14ac:dyDescent="0.3">
      <c r="A1" s="2" t="s">
        <v>1</v>
      </c>
    </row>
    <row r="2" spans="1:1" x14ac:dyDescent="0.3">
      <c r="A2" s="2" t="s">
        <v>6</v>
      </c>
    </row>
    <row r="4" spans="1:1" x14ac:dyDescent="0.3">
      <c r="A4" t="s">
        <v>53</v>
      </c>
    </row>
    <row r="5" spans="1:1" x14ac:dyDescent="0.3">
      <c r="A5" t="s">
        <v>54</v>
      </c>
    </row>
    <row r="7" spans="1:1" x14ac:dyDescent="0.3">
      <c r="A7" t="s">
        <v>28</v>
      </c>
    </row>
    <row r="8" spans="1:1" x14ac:dyDescent="0.3">
      <c r="A8" t="s">
        <v>20</v>
      </c>
    </row>
    <row r="9" spans="1:1" x14ac:dyDescent="0.3">
      <c r="A9" t="s">
        <v>21</v>
      </c>
    </row>
    <row r="11" spans="1:1" x14ac:dyDescent="0.3">
      <c r="A11" t="s">
        <v>27</v>
      </c>
    </row>
    <row r="12" spans="1:1" x14ac:dyDescent="0.3">
      <c r="A12" t="s">
        <v>22</v>
      </c>
    </row>
    <row r="13" spans="1:1" x14ac:dyDescent="0.3">
      <c r="A13" t="s">
        <v>23</v>
      </c>
    </row>
    <row r="14" spans="1:1" x14ac:dyDescent="0.3">
      <c r="A14" t="s">
        <v>24</v>
      </c>
    </row>
    <row r="15" spans="1:1" x14ac:dyDescent="0.3">
      <c r="A15" t="s">
        <v>25</v>
      </c>
    </row>
    <row r="16" spans="1:1" x14ac:dyDescent="0.3">
      <c r="A16" t="s">
        <v>26</v>
      </c>
    </row>
    <row r="18" spans="1:1" x14ac:dyDescent="0.3">
      <c r="A18" t="s">
        <v>27</v>
      </c>
    </row>
    <row r="19" spans="1:1" x14ac:dyDescent="0.3">
      <c r="A19" t="s">
        <v>22</v>
      </c>
    </row>
    <row r="20" spans="1:1" x14ac:dyDescent="0.3">
      <c r="A20" t="s">
        <v>29</v>
      </c>
    </row>
    <row r="21" spans="1:1" x14ac:dyDescent="0.3">
      <c r="A21" t="s">
        <v>23</v>
      </c>
    </row>
    <row r="22" spans="1:1" x14ac:dyDescent="0.3">
      <c r="A22" t="s">
        <v>30</v>
      </c>
    </row>
    <row r="23" spans="1:1" x14ac:dyDescent="0.3">
      <c r="A23" t="s">
        <v>24</v>
      </c>
    </row>
    <row r="24" spans="1:1" x14ac:dyDescent="0.3">
      <c r="A24" t="s">
        <v>31</v>
      </c>
    </row>
    <row r="25" spans="1:1" x14ac:dyDescent="0.3">
      <c r="A25" t="s">
        <v>25</v>
      </c>
    </row>
    <row r="26" spans="1:1" x14ac:dyDescent="0.3">
      <c r="A26" t="s">
        <v>26</v>
      </c>
    </row>
    <row r="28" spans="1:1" x14ac:dyDescent="0.3">
      <c r="A28" t="s">
        <v>33</v>
      </c>
    </row>
    <row r="29" spans="1:1" x14ac:dyDescent="0.3">
      <c r="A29" t="s">
        <v>67</v>
      </c>
    </row>
  </sheetData>
  <sheetProtection algorithmName="SHA-512" hashValue="IYhcvbDF6NwT737WGqRWwcvHrhxOTjGqKC5G8eSr3WE9KOsLC4/DL8HCEdgBWFfmVZ8dwbVN4sQ05FIiGhSboQ==" saltValue="zMhpZaeJRbo0jB321On+C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individuelle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2023-06-05T12:13:42Z</dcterms:modified>
</cp:coreProperties>
</file>