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0A793EA4-4079-4132-842C-5A2E035A80FB}" xr6:coauthVersionLast="47" xr6:coauthVersionMax="47" xr10:uidLastSave="{00000000-0000-0000-0000-000000000000}"/>
  <bookViews>
    <workbookView xWindow="-28920" yWindow="-3210" windowWidth="29040" windowHeight="15720" xr2:uid="{029FE748-C582-47CB-BDD5-CB107CACAD80}"/>
  </bookViews>
  <sheets>
    <sheet name="fiche individuelle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6" i="3"/>
  <c r="K7" i="3"/>
  <c r="E7" i="3" s="1"/>
  <c r="K8" i="3"/>
  <c r="K9" i="3"/>
  <c r="K10" i="3"/>
  <c r="K11" i="3"/>
  <c r="K12" i="3"/>
  <c r="K13" i="3"/>
  <c r="K14" i="3"/>
  <c r="K15" i="3"/>
  <c r="K6" i="3"/>
  <c r="G32" i="1"/>
  <c r="F16" i="1" s="1"/>
  <c r="B4" i="3"/>
  <c r="B3" i="3"/>
  <c r="G19" i="3" s="1"/>
  <c r="C39" i="3"/>
  <c r="M20" i="1"/>
  <c r="M21" i="1"/>
  <c r="M22" i="1"/>
  <c r="M23" i="1"/>
  <c r="M24" i="1"/>
  <c r="M25" i="1"/>
  <c r="M26" i="1"/>
  <c r="M27" i="1"/>
  <c r="M28" i="1"/>
  <c r="M19" i="1"/>
  <c r="H32" i="1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C7" i="3" l="1"/>
  <c r="D7" i="3" s="1"/>
  <c r="F7" i="3" s="1"/>
  <c r="C10" i="3"/>
  <c r="D10" i="3" s="1"/>
  <c r="F10" i="3" s="1"/>
  <c r="C6" i="3"/>
  <c r="D6" i="3" s="1"/>
  <c r="F6" i="3" s="1"/>
  <c r="C9" i="3"/>
  <c r="D9" i="3" s="1"/>
  <c r="F9" i="3" s="1"/>
  <c r="C8" i="3"/>
  <c r="D8" i="3" s="1"/>
  <c r="F8" i="3" s="1"/>
  <c r="F13" i="3"/>
  <c r="I13" i="3" s="1"/>
  <c r="F14" i="3"/>
  <c r="F15" i="3"/>
  <c r="I15" i="3" s="1"/>
  <c r="F11" i="3"/>
  <c r="I11" i="3" s="1"/>
  <c r="F12" i="3"/>
  <c r="G14" i="3" l="1"/>
  <c r="H14" i="3" s="1"/>
  <c r="I14" i="3"/>
  <c r="G12" i="3"/>
  <c r="H12" i="3" s="1"/>
  <c r="I12" i="3"/>
  <c r="G8" i="3"/>
  <c r="H8" i="3" s="1"/>
  <c r="I8" i="3"/>
  <c r="G9" i="3"/>
  <c r="H9" i="3" s="1"/>
  <c r="I9" i="3"/>
  <c r="G10" i="3"/>
  <c r="H10" i="3" s="1"/>
  <c r="I10" i="3"/>
  <c r="G7" i="3"/>
  <c r="H7" i="3" s="1"/>
  <c r="I7" i="3"/>
  <c r="G6" i="3"/>
  <c r="H6" i="3" s="1"/>
  <c r="I6" i="3"/>
  <c r="G13" i="3"/>
  <c r="H13" i="3" s="1"/>
  <c r="G11" i="3"/>
  <c r="H11" i="3" s="1"/>
  <c r="G15" i="3"/>
  <c r="H15" i="3" s="1"/>
  <c r="I17" i="3" l="1"/>
  <c r="G20" i="3" s="1"/>
  <c r="G17" i="3"/>
  <c r="D16" i="1" l="1"/>
  <c r="E16" i="1" s="1"/>
  <c r="G34" i="3"/>
  <c r="G37" i="3" s="1"/>
</calcChain>
</file>

<file path=xl/sharedStrings.xml><?xml version="1.0" encoding="utf-8"?>
<sst xmlns="http://schemas.openxmlformats.org/spreadsheetml/2006/main" count="89" uniqueCount="85">
  <si>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</si>
  <si>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</si>
  <si>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</si>
  <si>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</si>
  <si>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</si>
  <si>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</si>
  <si>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</si>
  <si>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</si>
  <si>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</si>
  <si>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</si>
  <si>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</si>
  <si>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</si>
  <si>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</si>
  <si>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</si>
  <si>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</si>
  <si>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</si>
  <si>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</si>
  <si>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</si>
  <si>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average jobtime</t>
  </si>
  <si>
    <t>STP</t>
  </si>
  <si>
    <t>extra uren</t>
  </si>
  <si>
    <t>STP max per schooljaar te dubbelen</t>
  </si>
  <si>
    <t>schooljaar</t>
  </si>
  <si>
    <t>aantal toegekende uren met dubbelen incl. jobtime</t>
  </si>
  <si>
    <t>Bachelor &amp; Brug</t>
  </si>
  <si>
    <t>Bachelor en Brug te dubbelen</t>
  </si>
  <si>
    <t>plafond aan 320u per schooljaar</t>
  </si>
  <si>
    <t>in welk jaar zit de student?</t>
  </si>
  <si>
    <t>oui</t>
  </si>
  <si>
    <t>non</t>
  </si>
  <si>
    <t>1 ière année</t>
  </si>
  <si>
    <t>2 ième année</t>
  </si>
  <si>
    <t>3 ième année</t>
  </si>
  <si>
    <t>4 ième année</t>
  </si>
  <si>
    <t>in welk schooljaar zit de student?</t>
  </si>
  <si>
    <t>Dubbelt de student dit schooljaar?</t>
  </si>
  <si>
    <t>extra uren op basis van jobtime</t>
  </si>
  <si>
    <t>5 ième année</t>
  </si>
  <si>
    <t>date d'arrêt des études</t>
  </si>
  <si>
    <t>formation</t>
  </si>
  <si>
    <t>En quelle année est l'élève ?</t>
  </si>
  <si>
    <t>diplôme obtenu?</t>
  </si>
  <si>
    <t>solde</t>
  </si>
  <si>
    <t>Septembre</t>
  </si>
  <si>
    <t>TOTAL</t>
  </si>
  <si>
    <t>Tremplin vers l'art infirmier - fiche individuelle congé de formation supplémentaire</t>
  </si>
  <si>
    <t>2022-2023</t>
  </si>
  <si>
    <t>code de l'institution</t>
  </si>
  <si>
    <t>nom de l' institution</t>
  </si>
  <si>
    <t>nom du-de la travailleur-euse</t>
  </si>
  <si>
    <t>date de début de la formation</t>
  </si>
  <si>
    <t>date de fin du contrat</t>
  </si>
  <si>
    <t>nombre d'heures du CEP attribuées</t>
  </si>
  <si>
    <t>nombre d'heures du CEP prises</t>
  </si>
  <si>
    <t>année scolaire</t>
  </si>
  <si>
    <r>
      <t xml:space="preserve">nombre total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formation supplémentaire</t>
    </r>
  </si>
  <si>
    <r>
      <t xml:space="preserve">montant dû par le Fonds sur base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de formation supplémentaire prises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</si>
  <si>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supplémentaire de formation prises 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</si>
  <si>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non rémunérées (pour cause de maladie*, de grossesse ou de retrait du travail) prises</t>
    </r>
  </si>
  <si>
    <t>aantal uren niet op de payroll (door ziekte*, zwangerschap of werkverwijdering)</t>
  </si>
  <si>
    <t>Brevet promotion sociale</t>
  </si>
  <si>
    <r>
      <t>jobtime - crédit temps*
 (</t>
    </r>
    <r>
      <rPr>
        <b/>
        <u/>
        <sz val="9"/>
        <color theme="0"/>
        <rFont val="Calibri"/>
        <family val="2"/>
        <scheme val="minor"/>
      </rPr>
      <t>heures</t>
    </r>
    <r>
      <rPr>
        <b/>
        <sz val="9"/>
        <color theme="0"/>
        <rFont val="Calibri"/>
        <family val="2"/>
        <scheme val="minor"/>
      </rPr>
      <t xml:space="preserve"> par semaine)</t>
    </r>
  </si>
  <si>
    <t xml:space="preserve">L'employeur déclare que toutes les informations figurant sur cette fiche sont exactes et qu'il remplit tous les engagements qu'il a signés et repris sur le formulaire d'inscription partie 1. </t>
  </si>
  <si>
    <t>2023-2024</t>
  </si>
  <si>
    <t xml:space="preserve">Octobre </t>
  </si>
  <si>
    <t xml:space="preserve">Novembre </t>
  </si>
  <si>
    <t xml:space="preserve">Décembre 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</si>
  <si>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</si>
  <si>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</si>
  <si>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</si>
  <si>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</si>
  <si>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</si>
  <si>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</si>
  <si>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   Septembre </t>
  </si>
  <si>
    <t xml:space="preserve">   Octobre </t>
  </si>
  <si>
    <t xml:space="preserve">   Novembre </t>
  </si>
  <si>
    <t xml:space="preserve">   Décembre </t>
  </si>
  <si>
    <t xml:space="preserve">   Janvier </t>
  </si>
  <si>
    <t xml:space="preserve">   Février </t>
  </si>
  <si>
    <t xml:space="preserve">   Mars </t>
  </si>
  <si>
    <t xml:space="preserve">   Avril </t>
  </si>
  <si>
    <t xml:space="preserve">   Mai </t>
  </si>
  <si>
    <t xml:space="preserve">   Juin </t>
  </si>
  <si>
    <t xml:space="preserve">   Juillet </t>
  </si>
  <si>
    <t xml:space="preserve">   Août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</si>
</sst>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horizontal="left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wrapText="1"/>
    </xf>
    <xf numFmtId="0" fontId="20" fillId="6" borderId="0" xfId="1" applyFont="1" applyFill="1" applyAlignment="1">
      <alignment vertical="center" wrapText="1"/>
    </xf>
    <xf numFmtId="0" fontId="11" fillId="0" borderId="0" xfId="0" applyFont="1" applyAlignment="1">
      <alignment vertical="center"/>
    </xf>
    <xf numFmtId="165" fontId="7" fillId="2" borderId="1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2">
    <cellStyle name="Normal" xfId="0" builtinId="0"/>
    <cellStyle name="Normal 2" xfId="1" xr:uid="{4F70F8DE-331B-46DD-941F-C39E82114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883920</xdr:colOff>
          <xdr:row>26</xdr:row>
          <xdr:rowOff>106680</xdr:rowOff>
        </xdr:from>
        <xdr:to>
          <xdr:col>10</xdr:col>
          <xdr:colOff>1188720</xdr:colOff>
          <xdr:row>27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200025</xdr:colOff>
      <xdr:row>14</xdr:row>
      <xdr:rowOff>9525</xdr:rowOff>
    </xdr:from>
    <xdr:to>
      <xdr:col>7</xdr:col>
      <xdr:colOff>1056217</xdr:colOff>
      <xdr:row>15</xdr:row>
      <xdr:rowOff>511175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62800" y="2847975"/>
          <a:ext cx="2370667" cy="11398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>
              <a:solidFill>
                <a:schemeClr val="tx1"/>
              </a:solidFill>
            </a:rPr>
            <a:t>Le CEP doit être pris dans sa totalité à la fin de l’année scolaire. Les heures de CEP non prises seront déduites du nombre d'heures de congé de formation lors du décompte final.  </a:t>
          </a:r>
        </a:p>
      </xdr:txBody>
    </xdr:sp>
    <xdr:clientData/>
  </xdr:twoCellAnchor>
  <xdr:twoCellAnchor>
    <xdr:from>
      <xdr:col>13</xdr:col>
      <xdr:colOff>11430</xdr:colOff>
      <xdr:row>1</xdr:row>
      <xdr:rowOff>179069</xdr:rowOff>
    </xdr:from>
    <xdr:to>
      <xdr:col>16</xdr:col>
      <xdr:colOff>396240</xdr:colOff>
      <xdr:row>18</xdr:row>
      <xdr:rowOff>57149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917930" y="417194"/>
          <a:ext cx="1956435" cy="4288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1"/>
              </a:solidFill>
            </a:rPr>
            <a:t>ATTENTION:</a:t>
          </a:r>
        </a:p>
        <a:p>
          <a:r>
            <a:rPr lang="en-US" sz="900">
              <a:solidFill>
                <a:schemeClr val="tx1"/>
              </a:solidFill>
            </a:rPr>
            <a:t>Le nombre exact d'heures de congé formation est toujours attribué par le Fonds et confirmé par le biais d'un décompte.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nombre d'heures de congé formation octroyé par cette fiche est calculé sur  base des informations complètées par l'employeur. Ces informations doivent être correctes et à jour pour que le calcul opéré soit correcte.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fr-B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comparer le nombre d'heures de congé de formation supplémentaire du Fonds (calculé sur cette fiche) avec le solde figurant sur le décompte intermédiaire en début d'année scolaire</a:t>
          </a:r>
          <a:endParaRPr lang="en-US" sz="900">
            <a:solidFill>
              <a:schemeClr val="tx1"/>
            </a:solidFill>
          </a:endParaRP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montant indiqué dans "solde du Fonds" est calculé sur  base du nombre d'heures de congé formation  réellement prises  mentionnées par l'employeur  sur cette fiche.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En cas de doute, n'hésitez pas à contacter la cellule administrative du Fonds. 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20955</xdr:colOff>
      <xdr:row>18</xdr:row>
      <xdr:rowOff>129963</xdr:rowOff>
    </xdr:from>
    <xdr:to>
      <xdr:col>16</xdr:col>
      <xdr:colOff>409575</xdr:colOff>
      <xdr:row>23</xdr:row>
      <xdr:rowOff>79798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927455" y="4778163"/>
          <a:ext cx="1960245" cy="8070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>
              <a:solidFill>
                <a:schemeClr val="tx1"/>
              </a:solidFill>
              <a:latin typeface="+mn-lt"/>
            </a:rPr>
            <a:t> </a:t>
          </a:r>
          <a:r>
            <a:rPr lang="en-US" sz="900" b="1" i="1">
              <a:solidFill>
                <a:schemeClr val="tx1"/>
              </a:solidFill>
              <a:latin typeface="+mn-lt"/>
            </a:rPr>
            <a:t>jobtime - crédit temps*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Dans le cas par exemple où l'employé·e a un contrat de 38h/semaine et prend 1/5 de crédit, le crédit temps doit être déduit du temps de travail: 38h-7,6h = 30,4h  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13</xdr:col>
      <xdr:colOff>7620</xdr:colOff>
      <xdr:row>23</xdr:row>
      <xdr:rowOff>130809</xdr:rowOff>
    </xdr:from>
    <xdr:to>
      <xdr:col>16</xdr:col>
      <xdr:colOff>409575</xdr:colOff>
      <xdr:row>29</xdr:row>
      <xdr:rowOff>55244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914120" y="5636259"/>
          <a:ext cx="1973580" cy="953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chemeClr val="tx1"/>
              </a:solidFill>
              <a:latin typeface="+mn-lt"/>
            </a:rPr>
            <a:t>maladie*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Si l'employé·e est inapte au travail pendant plus de 30 jours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et payé par la mutuelle, veuillez noter sur la fiche le nombre d'heures payé par la mutuelle.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S40"/>
  <sheetViews>
    <sheetView showGridLines="0" showRowColHeaders="0" tabSelected="1" zoomScale="90" zoomScaleNormal="90" workbookViewId="0">
      <selection activeCell="D3" sqref="D3:G3"/>
    </sheetView>
  </sheetViews>
  <sheetFormatPr defaultRowHeight="14.4" x14ac:dyDescent="0.3"/>
  <cols>
    <col min="1" max="1" width="7.109375" customWidth="1"/>
    <col min="2" max="2" width="26" customWidth="1"/>
    <col min="3" max="3" width="3.109375" style="1" customWidth="1"/>
    <col min="4" max="7" width="22.6640625" style="2" customWidth="1"/>
    <col min="8" max="8" width="28.44140625" style="2" customWidth="1"/>
    <col min="9" max="9" width="1.44140625" style="2" customWidth="1"/>
    <col min="10" max="10" width="23" style="2" customWidth="1"/>
    <col min="11" max="11" width="20.44140625" style="2" customWidth="1"/>
    <col min="12" max="12" width="1.33203125" style="11" customWidth="1"/>
    <col min="13" max="13" width="1.44140625" style="41" customWidth="1"/>
    <col min="14" max="17" width="7.6640625" customWidth="1"/>
  </cols>
  <sheetData>
    <row r="1" spans="1:19" ht="18.75" customHeight="1" x14ac:dyDescent="0.35">
      <c r="A1" s="32"/>
      <c r="B1" s="67" t="s">
        <v>45</v>
      </c>
      <c r="C1" s="67"/>
      <c r="D1" s="67"/>
      <c r="E1" s="67"/>
      <c r="F1" s="67"/>
      <c r="G1" s="67"/>
      <c r="H1" s="29" t="s">
        <v>54</v>
      </c>
      <c r="I1" s="29"/>
      <c r="J1" s="65"/>
      <c r="K1" s="66"/>
    </row>
    <row r="2" spans="1:19" s="32" customFormat="1" ht="15.9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"/>
      <c r="M2" s="42"/>
    </row>
    <row r="3" spans="1:19" s="32" customFormat="1" ht="15.9" customHeight="1" x14ac:dyDescent="0.3">
      <c r="A3" s="34"/>
      <c r="B3" s="43" t="s">
        <v>48</v>
      </c>
      <c r="C3" s="34"/>
      <c r="D3" s="68"/>
      <c r="E3" s="69"/>
      <c r="F3" s="69"/>
      <c r="G3" s="70"/>
      <c r="H3" s="29" t="s">
        <v>39</v>
      </c>
      <c r="I3" s="29"/>
      <c r="J3" s="74" t="s">
        <v>60</v>
      </c>
      <c r="K3" s="74"/>
      <c r="L3" s="33"/>
      <c r="M3" s="42"/>
    </row>
    <row r="4" spans="1:19" s="32" customFormat="1" ht="15.9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2"/>
    </row>
    <row r="5" spans="1:19" s="32" customFormat="1" ht="15.9" customHeight="1" thickBot="1" x14ac:dyDescent="0.3">
      <c r="A5" s="34"/>
      <c r="B5" s="43" t="s">
        <v>47</v>
      </c>
      <c r="C5" s="34"/>
      <c r="D5" s="44"/>
      <c r="E5" s="34"/>
      <c r="F5" s="34"/>
      <c r="G5" s="34"/>
      <c r="H5" s="34"/>
      <c r="I5" s="34"/>
      <c r="J5" s="34"/>
      <c r="K5" s="34"/>
      <c r="L5" s="33"/>
      <c r="M5" s="42"/>
    </row>
    <row r="6" spans="1:19" s="32" customFormat="1" ht="15.9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0"/>
      <c r="K6" s="30"/>
      <c r="L6" s="33"/>
      <c r="M6" s="42"/>
    </row>
    <row r="7" spans="1:19" s="32" customFormat="1" ht="15.9" customHeight="1" x14ac:dyDescent="0.25">
      <c r="A7" s="34"/>
      <c r="B7" s="50" t="s">
        <v>49</v>
      </c>
      <c r="C7" s="34"/>
      <c r="D7" s="75"/>
      <c r="E7" s="75"/>
      <c r="F7" s="75"/>
      <c r="G7" s="75"/>
      <c r="H7" s="76" t="s">
        <v>40</v>
      </c>
      <c r="I7" s="76"/>
      <c r="J7" s="76"/>
      <c r="K7" s="46"/>
      <c r="L7" s="33"/>
      <c r="M7" s="42"/>
    </row>
    <row r="8" spans="1:19" s="32" customFormat="1" ht="15.9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3"/>
      <c r="M8" s="42"/>
    </row>
    <row r="9" spans="1:19" s="32" customFormat="1" ht="15.9" customHeight="1" thickBot="1" x14ac:dyDescent="0.3">
      <c r="B9" s="35" t="s">
        <v>50</v>
      </c>
      <c r="C9" s="34"/>
      <c r="D9" s="36" t="s">
        <v>43</v>
      </c>
      <c r="E9" s="5"/>
      <c r="F9" s="31" t="s">
        <v>51</v>
      </c>
      <c r="G9" s="44"/>
      <c r="H9" s="37"/>
      <c r="I9" s="37"/>
      <c r="J9" s="31"/>
      <c r="K9" s="64"/>
      <c r="L9" s="33"/>
      <c r="M9" s="42"/>
    </row>
    <row r="10" spans="1:19" s="32" customFormat="1" ht="15.9" customHeight="1" thickBot="1" x14ac:dyDescent="0.3">
      <c r="C10" s="34"/>
      <c r="D10" s="30"/>
      <c r="E10" s="30"/>
      <c r="F10" s="31" t="s">
        <v>38</v>
      </c>
      <c r="G10" s="44"/>
      <c r="H10" s="34"/>
      <c r="I10" s="34"/>
      <c r="J10" s="31" t="s">
        <v>41</v>
      </c>
      <c r="K10" s="47"/>
      <c r="L10" s="33"/>
      <c r="M10" s="42"/>
    </row>
    <row r="11" spans="1:19" s="32" customFormat="1" ht="15.9" customHeight="1" thickBot="1" x14ac:dyDescent="0.3">
      <c r="B11" s="35" t="s">
        <v>52</v>
      </c>
      <c r="C11" s="34"/>
      <c r="D11" s="44"/>
      <c r="E11" s="30"/>
      <c r="F11" s="30"/>
      <c r="G11" s="30"/>
      <c r="H11" s="30"/>
      <c r="I11" s="30"/>
      <c r="L11" s="33"/>
      <c r="M11" s="42"/>
    </row>
    <row r="12" spans="1:19" s="32" customFormat="1" ht="15.9" customHeight="1" thickBot="1" x14ac:dyDescent="0.3">
      <c r="B12" s="35" t="s">
        <v>53</v>
      </c>
      <c r="C12" s="34"/>
      <c r="D12" s="44"/>
      <c r="E12" s="30"/>
      <c r="F12" s="30"/>
      <c r="G12" s="30"/>
      <c r="H12" s="30"/>
      <c r="I12" s="30"/>
      <c r="L12" s="33"/>
      <c r="M12" s="42"/>
    </row>
    <row r="13" spans="1:19" s="32" customFormat="1" ht="15.9" customHeight="1" thickBot="1" x14ac:dyDescent="0.3">
      <c r="B13" s="35"/>
      <c r="C13" s="34"/>
      <c r="D13" s="63"/>
      <c r="E13" s="30"/>
      <c r="F13" s="30"/>
      <c r="G13" s="30"/>
      <c r="H13" s="30"/>
      <c r="I13" s="30"/>
      <c r="L13" s="33"/>
      <c r="M13" s="42"/>
    </row>
    <row r="14" spans="1:19" s="32" customFormat="1" ht="15.9" customHeight="1" thickBot="1" x14ac:dyDescent="0.3">
      <c r="A14" s="39"/>
      <c r="B14" s="39"/>
      <c r="C14" s="39"/>
      <c r="D14" s="39"/>
      <c r="E14" s="39"/>
      <c r="F14" s="39"/>
      <c r="G14" s="30"/>
      <c r="H14" s="37"/>
      <c r="I14" s="37"/>
      <c r="L14" s="33"/>
      <c r="M14" s="42"/>
    </row>
    <row r="15" spans="1:19" s="32" customFormat="1" ht="50.25" customHeight="1" thickTop="1" thickBot="1" x14ac:dyDescent="0.3">
      <c r="A15" s="39"/>
      <c r="B15" s="39"/>
      <c r="C15" s="39"/>
      <c r="D15" s="56" t="s">
        <v>55</v>
      </c>
      <c r="E15" s="56" t="s">
        <v>42</v>
      </c>
      <c r="F15" s="56" t="s">
        <v>56</v>
      </c>
      <c r="G15" s="30"/>
      <c r="H15" s="37"/>
      <c r="I15" s="37"/>
      <c r="L15" s="33"/>
      <c r="M15" s="42"/>
    </row>
    <row r="16" spans="1:19" s="32" customFormat="1" ht="48" customHeight="1" thickTop="1" thickBot="1" x14ac:dyDescent="0.3">
      <c r="A16" s="39"/>
      <c r="B16" s="39"/>
      <c r="C16" s="39"/>
      <c r="D16" s="57">
        <f>calculation!G20</f>
        <v>0</v>
      </c>
      <c r="E16" s="62">
        <f>D16-G32-D13</f>
        <v>0</v>
      </c>
      <c r="F16" s="58">
        <f>IF(G32*24.27&lt;=192*24.27,G32*24.27,192*24.27)</f>
        <v>0</v>
      </c>
      <c r="G16" s="30"/>
      <c r="H16" s="30"/>
      <c r="I16" s="30"/>
      <c r="L16" s="33"/>
      <c r="M16" s="42"/>
      <c r="S16" s="61"/>
    </row>
    <row r="17" spans="1:13" s="32" customFormat="1" ht="8.25" customHeight="1" thickBot="1" x14ac:dyDescent="0.3">
      <c r="A17" s="39"/>
      <c r="B17" s="39"/>
      <c r="C17" s="39"/>
      <c r="D17" s="39"/>
      <c r="E17" s="39"/>
      <c r="F17" s="39"/>
      <c r="G17" s="30"/>
      <c r="H17" s="30"/>
      <c r="I17" s="30"/>
      <c r="L17" s="33"/>
      <c r="M17" s="42"/>
    </row>
    <row r="18" spans="1:13" s="32" customFormat="1" ht="37.200000000000003" thickTop="1" thickBot="1" x14ac:dyDescent="0.3">
      <c r="C18" s="34"/>
      <c r="D18" s="56" t="s">
        <v>61</v>
      </c>
      <c r="E18" s="39"/>
      <c r="F18" s="39"/>
      <c r="G18" s="38" t="s">
        <v>57</v>
      </c>
      <c r="H18" s="56" t="s">
        <v>58</v>
      </c>
      <c r="I18" s="39"/>
      <c r="L18" s="33"/>
      <c r="M18" s="42"/>
    </row>
    <row r="19" spans="1:13" s="32" customFormat="1" ht="13.2" thickTop="1" thickBot="1" x14ac:dyDescent="0.3">
      <c r="B19" s="40" t="s">
        <v>43</v>
      </c>
      <c r="C19" s="34"/>
      <c r="D19" s="45"/>
      <c r="E19" s="39"/>
      <c r="F19" s="49" t="s">
        <v>73</v>
      </c>
      <c r="G19" s="47"/>
      <c r="H19" s="47"/>
      <c r="I19" s="55"/>
      <c r="L19" s="33"/>
      <c r="M19" s="42">
        <f>SUM(H19:K19)</f>
        <v>0</v>
      </c>
    </row>
    <row r="20" spans="1:13" s="32" customFormat="1" ht="13.2" thickTop="1" thickBot="1" x14ac:dyDescent="0.3">
      <c r="B20" s="40" t="s">
        <v>64</v>
      </c>
      <c r="C20" s="34"/>
      <c r="D20" s="45"/>
      <c r="E20" s="39"/>
      <c r="F20" s="49" t="s">
        <v>74</v>
      </c>
      <c r="G20" s="48"/>
      <c r="H20" s="48"/>
      <c r="I20" s="55"/>
      <c r="L20" s="33"/>
      <c r="M20" s="42">
        <f t="shared" ref="M20:M28" si="0">SUM(H20:K20)</f>
        <v>0</v>
      </c>
    </row>
    <row r="21" spans="1:13" s="32" customFormat="1" ht="13.2" thickTop="1" thickBot="1" x14ac:dyDescent="0.3">
      <c r="B21" s="40" t="s">
        <v>65</v>
      </c>
      <c r="C21" s="34"/>
      <c r="D21" s="45"/>
      <c r="E21" s="39"/>
      <c r="F21" s="49" t="s">
        <v>75</v>
      </c>
      <c r="G21" s="48"/>
      <c r="H21" s="48"/>
      <c r="I21" s="55"/>
      <c r="L21" s="33"/>
      <c r="M21" s="42">
        <f t="shared" si="0"/>
        <v>0</v>
      </c>
    </row>
    <row r="22" spans="1:13" s="32" customFormat="1" ht="13.2" thickTop="1" thickBot="1" x14ac:dyDescent="0.3">
      <c r="B22" s="40" t="s">
        <v>66</v>
      </c>
      <c r="C22" s="34"/>
      <c r="D22" s="45"/>
      <c r="E22" s="39"/>
      <c r="F22" s="49" t="s">
        <v>76</v>
      </c>
      <c r="G22" s="48"/>
      <c r="H22" s="48"/>
      <c r="I22" s="55"/>
      <c r="L22" s="33"/>
      <c r="M22" s="42">
        <f t="shared" si="0"/>
        <v>0</v>
      </c>
    </row>
    <row r="23" spans="1:13" s="32" customFormat="1" ht="13.2" thickTop="1" thickBot="1" x14ac:dyDescent="0.3">
      <c r="B23" s="40" t="s">
        <v>67</v>
      </c>
      <c r="C23" s="34"/>
      <c r="D23" s="45"/>
      <c r="E23" s="39"/>
      <c r="F23" s="49" t="s">
        <v>77</v>
      </c>
      <c r="G23" s="48"/>
      <c r="H23" s="48"/>
      <c r="I23" s="55"/>
      <c r="L23" s="33"/>
      <c r="M23" s="42">
        <f t="shared" si="0"/>
        <v>0</v>
      </c>
    </row>
    <row r="24" spans="1:13" s="32" customFormat="1" ht="13.2" thickTop="1" thickBot="1" x14ac:dyDescent="0.3">
      <c r="B24" s="40" t="s">
        <v>68</v>
      </c>
      <c r="C24" s="34"/>
      <c r="D24" s="45"/>
      <c r="E24" s="39"/>
      <c r="F24" s="49" t="s">
        <v>78</v>
      </c>
      <c r="G24" s="48"/>
      <c r="H24" s="53"/>
      <c r="I24" s="55"/>
      <c r="J24" s="77" t="s">
        <v>62</v>
      </c>
      <c r="K24" s="78"/>
      <c r="L24" s="33"/>
      <c r="M24" s="42">
        <f t="shared" si="0"/>
        <v>0</v>
      </c>
    </row>
    <row r="25" spans="1:13" s="32" customFormat="1" ht="13.2" thickTop="1" thickBot="1" x14ac:dyDescent="0.3">
      <c r="B25" s="40" t="s">
        <v>69</v>
      </c>
      <c r="C25" s="34"/>
      <c r="D25" s="45"/>
      <c r="E25" s="39"/>
      <c r="F25" s="49" t="s">
        <v>79</v>
      </c>
      <c r="G25" s="48"/>
      <c r="H25" s="53"/>
      <c r="I25" s="55"/>
      <c r="J25" s="79"/>
      <c r="K25" s="80"/>
      <c r="L25" s="33"/>
      <c r="M25" s="42">
        <f t="shared" si="0"/>
        <v>0</v>
      </c>
    </row>
    <row r="26" spans="1:13" s="32" customFormat="1" ht="13.5" customHeight="1" thickTop="1" thickBot="1" x14ac:dyDescent="0.3">
      <c r="B26" s="40" t="s">
        <v>70</v>
      </c>
      <c r="C26" s="34"/>
      <c r="D26" s="45"/>
      <c r="E26" s="39"/>
      <c r="F26" s="49" t="s">
        <v>80</v>
      </c>
      <c r="G26" s="48"/>
      <c r="H26" s="53"/>
      <c r="I26" s="55"/>
      <c r="J26" s="79"/>
      <c r="K26" s="80"/>
      <c r="L26" s="33"/>
      <c r="M26" s="42">
        <f t="shared" si="0"/>
        <v>0</v>
      </c>
    </row>
    <row r="27" spans="1:13" s="32" customFormat="1" ht="13.5" customHeight="1" thickTop="1" thickBot="1" x14ac:dyDescent="0.3">
      <c r="B27" s="40" t="s">
        <v>71</v>
      </c>
      <c r="C27" s="34"/>
      <c r="D27" s="45"/>
      <c r="E27" s="39"/>
      <c r="F27" s="49" t="s">
        <v>81</v>
      </c>
      <c r="G27" s="48"/>
      <c r="H27" s="53"/>
      <c r="I27" s="55"/>
      <c r="J27" s="79"/>
      <c r="K27" s="80"/>
      <c r="L27" s="33"/>
      <c r="M27" s="42">
        <f t="shared" si="0"/>
        <v>0</v>
      </c>
    </row>
    <row r="28" spans="1:13" s="32" customFormat="1" ht="13.5" customHeight="1" thickTop="1" thickBot="1" x14ac:dyDescent="0.3">
      <c r="B28" s="40" t="s">
        <v>72</v>
      </c>
      <c r="C28" s="34"/>
      <c r="D28" s="45"/>
      <c r="E28" s="39"/>
      <c r="F28" s="49" t="s">
        <v>82</v>
      </c>
      <c r="G28" s="48"/>
      <c r="H28" s="53"/>
      <c r="I28" s="55"/>
      <c r="J28" s="81"/>
      <c r="K28" s="82"/>
      <c r="L28" s="33"/>
      <c r="M28" s="42">
        <f t="shared" si="0"/>
        <v>0</v>
      </c>
    </row>
    <row r="29" spans="1:13" s="32" customFormat="1" ht="13.5" customHeight="1" thickTop="1" thickBot="1" x14ac:dyDescent="0.3">
      <c r="C29" s="34"/>
      <c r="D29" s="30"/>
      <c r="E29" s="39"/>
      <c r="F29" s="49" t="s">
        <v>83</v>
      </c>
      <c r="G29" s="48"/>
      <c r="H29" s="52"/>
      <c r="I29" s="54"/>
      <c r="L29" s="33"/>
      <c r="M29" s="42"/>
    </row>
    <row r="30" spans="1:13" s="32" customFormat="1" ht="13.5" customHeight="1" thickTop="1" thickBot="1" x14ac:dyDescent="0.3">
      <c r="B30" s="71"/>
      <c r="C30" s="72"/>
      <c r="D30" s="72"/>
      <c r="E30" s="39"/>
      <c r="F30" s="49" t="s">
        <v>84</v>
      </c>
      <c r="G30" s="48"/>
      <c r="H30" s="52"/>
      <c r="I30" s="54"/>
      <c r="L30" s="33"/>
      <c r="M30" s="42"/>
    </row>
    <row r="31" spans="1:13" s="32" customFormat="1" ht="13.5" customHeight="1" thickTop="1" thickBot="1" x14ac:dyDescent="0.3">
      <c r="B31" s="72"/>
      <c r="C31" s="72"/>
      <c r="D31" s="72"/>
      <c r="E31" s="30"/>
      <c r="F31" s="49" t="s">
        <v>73</v>
      </c>
      <c r="G31" s="48"/>
      <c r="H31" s="52"/>
      <c r="I31" s="54"/>
      <c r="L31" s="33"/>
      <c r="M31" s="42"/>
    </row>
    <row r="32" spans="1:13" s="32" customFormat="1" ht="13.5" customHeight="1" thickTop="1" thickBot="1" x14ac:dyDescent="0.3">
      <c r="B32" s="72"/>
      <c r="C32" s="72"/>
      <c r="D32" s="72"/>
      <c r="E32" s="30"/>
      <c r="F32" s="51" t="s">
        <v>44</v>
      </c>
      <c r="G32" s="51">
        <f>SUM(G19:G31)</f>
        <v>0</v>
      </c>
      <c r="H32" s="51">
        <f>SUM(H19:H28)</f>
        <v>0</v>
      </c>
      <c r="I32" s="37"/>
      <c r="L32" s="33"/>
      <c r="M32" s="42"/>
    </row>
    <row r="33" spans="1:11" ht="15" thickTop="1" x14ac:dyDescent="0.3">
      <c r="B33" s="72"/>
      <c r="C33" s="72"/>
      <c r="D33" s="72"/>
      <c r="J33" s="32"/>
      <c r="K33" s="32"/>
    </row>
    <row r="34" spans="1:11" x14ac:dyDescent="0.3">
      <c r="J34" s="32"/>
      <c r="K34" s="32"/>
    </row>
    <row r="35" spans="1:11" x14ac:dyDescent="0.3">
      <c r="J35" s="32"/>
      <c r="K35" s="32"/>
    </row>
    <row r="36" spans="1:11" x14ac:dyDescent="0.3">
      <c r="A36" s="11"/>
      <c r="B36" s="11"/>
    </row>
    <row r="37" spans="1:11" x14ac:dyDescent="0.3">
      <c r="A37" s="11"/>
      <c r="B37" s="11"/>
    </row>
    <row r="38" spans="1:11" x14ac:dyDescent="0.3">
      <c r="A38" s="11"/>
      <c r="B38" s="11"/>
    </row>
    <row r="39" spans="1:11" ht="15" thickBot="1" x14ac:dyDescent="0.35">
      <c r="A39" s="11"/>
      <c r="G39" s="3"/>
    </row>
    <row r="40" spans="1:11" ht="15" thickTop="1" x14ac:dyDescent="0.3"/>
  </sheetData>
  <sheetProtection algorithmName="SHA-512" hashValue="dx6aUIV8XdwU7KzylZVOt+FM7mD9wultlTVjHGPwym0hyljF6StrtEyzXVxCkxdHG/GpRsObgZFh4dyWB7cdEw==" saltValue="W+8y4b1uh2MDL8goDPp+Pg==" spinCount="100000" sheet="1" objects="1" scenarios="1" selectLockedCells="1"/>
  <mergeCells count="9">
    <mergeCell ref="J1:K1"/>
    <mergeCell ref="B1:G1"/>
    <mergeCell ref="D3:G3"/>
    <mergeCell ref="B30:D33"/>
    <mergeCell ref="A2:K2"/>
    <mergeCell ref="J3:K3"/>
    <mergeCell ref="D7:G7"/>
    <mergeCell ref="H7:J7"/>
    <mergeCell ref="J24:K2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883920</xdr:colOff>
                    <xdr:row>26</xdr:row>
                    <xdr:rowOff>106680</xdr:rowOff>
                  </from>
                  <to>
                    <xdr:col>10</xdr:col>
                    <xdr:colOff>1188720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816727-E3E7-4D2F-8E45-0D51DF26E623}">
          <x14:formula1>
            <xm:f>'data validation'!$A$4:$A$5</xm:f>
          </x14:formula1>
          <xm:sqref>K10</xm:sqref>
        </x14:dataValidation>
        <x14:dataValidation type="list" allowBlank="1" showInputMessage="1" showErrorMessage="1" xr:uid="{1C1EA92E-08D0-4737-BF0D-752EAC4E57D5}">
          <x14:formula1>
            <xm:f>'data validation'!$A$8:$A$12</xm:f>
          </x14:formula1>
          <xm:sqref>K7</xm:sqref>
        </x14:dataValidation>
        <x14:dataValidation type="list" allowBlank="1" showInputMessage="1" showErrorMessage="1" xr:uid="{1674A0F5-9990-4878-A08A-4CCC011027A7}">
          <x14:formula1>
            <xm:f>'data validation'!$A$15:$A$16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K43"/>
  <sheetViews>
    <sheetView topLeftCell="D1" workbookViewId="0">
      <selection activeCell="G22" sqref="G22"/>
    </sheetView>
  </sheetViews>
  <sheetFormatPr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</cols>
  <sheetData>
    <row r="1" spans="1:11" x14ac:dyDescent="0.3">
      <c r="B1" t="s">
        <v>0</v>
      </c>
    </row>
    <row r="3" spans="1:11" ht="39.75" customHeight="1" x14ac:dyDescent="0.3">
      <c r="A3" s="13" t="s">
        <v>27</v>
      </c>
      <c r="B3" s="23">
        <f>'fiche individuelle'!K7</f>
        <v>0</v>
      </c>
    </row>
    <row r="4" spans="1:11" ht="39.75" customHeight="1" x14ac:dyDescent="0.3">
      <c r="A4" s="13" t="s">
        <v>35</v>
      </c>
      <c r="B4" s="23" t="e">
        <f>'fiche individuelle'!#REF!</f>
        <v>#REF!</v>
      </c>
      <c r="C4" s="23"/>
    </row>
    <row r="5" spans="1:11" ht="69.75" customHeight="1" x14ac:dyDescent="0.3">
      <c r="B5" s="8" t="s">
        <v>17</v>
      </c>
      <c r="C5" s="8" t="s">
        <v>11</v>
      </c>
      <c r="D5" s="6" t="s">
        <v>10</v>
      </c>
      <c r="E5" s="60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K5" s="59" t="s">
        <v>59</v>
      </c>
    </row>
    <row r="6" spans="1:11" x14ac:dyDescent="0.3">
      <c r="A6" t="s">
        <v>0</v>
      </c>
      <c r="B6">
        <f>'fiche individuelle'!D19</f>
        <v>0</v>
      </c>
      <c r="C6">
        <f>IF($B$1="februari",0,B6)</f>
        <v>0</v>
      </c>
      <c r="D6" s="9">
        <f>C6*52/12</f>
        <v>0</v>
      </c>
      <c r="E6">
        <f>K6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K6">
        <f>'fiche individuelle'!H19</f>
        <v>0</v>
      </c>
    </row>
    <row r="7" spans="1:11" x14ac:dyDescent="0.3">
      <c r="A7" t="s">
        <v>1</v>
      </c>
      <c r="B7">
        <f>'fiche individuelle'!D20</f>
        <v>0</v>
      </c>
      <c r="C7">
        <f t="shared" ref="C7:C10" si="0">IF($B$1="februari",0,B7)</f>
        <v>0</v>
      </c>
      <c r="D7" s="9">
        <f t="shared" ref="D7:D15" si="1">C7*52/12</f>
        <v>0</v>
      </c>
      <c r="E7">
        <f t="shared" ref="E7:E15" si="2">K7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K7">
        <f>'fiche individuelle'!H20</f>
        <v>0</v>
      </c>
    </row>
    <row r="8" spans="1:11" x14ac:dyDescent="0.3">
      <c r="A8" t="s">
        <v>2</v>
      </c>
      <c r="B8">
        <f>'fiche individuelle'!D21</f>
        <v>0</v>
      </c>
      <c r="C8">
        <f t="shared" si="0"/>
        <v>0</v>
      </c>
      <c r="D8" s="9">
        <f t="shared" si="1"/>
        <v>0</v>
      </c>
      <c r="E8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K8">
        <f>'fiche individuelle'!H21</f>
        <v>0</v>
      </c>
    </row>
    <row r="9" spans="1:11" x14ac:dyDescent="0.3">
      <c r="A9" t="s">
        <v>3</v>
      </c>
      <c r="B9">
        <f>'fiche individuelle'!D22</f>
        <v>0</v>
      </c>
      <c r="C9">
        <f t="shared" si="0"/>
        <v>0</v>
      </c>
      <c r="D9" s="9">
        <f t="shared" si="1"/>
        <v>0</v>
      </c>
      <c r="E9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K9">
        <f>'fiche individuelle'!H22</f>
        <v>0</v>
      </c>
    </row>
    <row r="10" spans="1:11" x14ac:dyDescent="0.3">
      <c r="A10" t="s">
        <v>4</v>
      </c>
      <c r="B10">
        <f>'fiche individuelle'!D23</f>
        <v>0</v>
      </c>
      <c r="C10">
        <f t="shared" si="0"/>
        <v>0</v>
      </c>
      <c r="D10" s="9">
        <f t="shared" si="1"/>
        <v>0</v>
      </c>
      <c r="E10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K10">
        <f>'fiche individuelle'!H23</f>
        <v>0</v>
      </c>
    </row>
    <row r="11" spans="1:11" x14ac:dyDescent="0.3">
      <c r="A11" t="s">
        <v>5</v>
      </c>
      <c r="B11">
        <f>'fiche individuelle'!D24</f>
        <v>0</v>
      </c>
      <c r="C11">
        <f>B11</f>
        <v>0</v>
      </c>
      <c r="D11" s="9">
        <f t="shared" si="1"/>
        <v>0</v>
      </c>
      <c r="E11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K11">
        <f>'fiche individuelle'!H24</f>
        <v>0</v>
      </c>
    </row>
    <row r="12" spans="1:11" x14ac:dyDescent="0.3">
      <c r="A12" t="s">
        <v>6</v>
      </c>
      <c r="B12">
        <f>'fiche individuelle'!D25</f>
        <v>0</v>
      </c>
      <c r="C12">
        <f t="shared" ref="C12:C15" si="7">B12</f>
        <v>0</v>
      </c>
      <c r="D12" s="9">
        <f t="shared" si="1"/>
        <v>0</v>
      </c>
      <c r="E12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K12">
        <f>'fiche individuelle'!H25</f>
        <v>0</v>
      </c>
    </row>
    <row r="13" spans="1:11" x14ac:dyDescent="0.3">
      <c r="A13" t="s">
        <v>7</v>
      </c>
      <c r="B13">
        <f>'fiche individuelle'!D26</f>
        <v>0</v>
      </c>
      <c r="C13">
        <f t="shared" si="7"/>
        <v>0</v>
      </c>
      <c r="D13" s="9">
        <f t="shared" si="1"/>
        <v>0</v>
      </c>
      <c r="E13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K13">
        <f>'fiche individuelle'!H26</f>
        <v>0</v>
      </c>
    </row>
    <row r="14" spans="1:11" x14ac:dyDescent="0.3">
      <c r="A14" t="s">
        <v>8</v>
      </c>
      <c r="B14">
        <f>'fiche individuelle'!D27</f>
        <v>0</v>
      </c>
      <c r="C14">
        <f t="shared" si="7"/>
        <v>0</v>
      </c>
      <c r="D14" s="9">
        <f t="shared" si="1"/>
        <v>0</v>
      </c>
      <c r="E14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K14">
        <f>'fiche individuelle'!H27</f>
        <v>0</v>
      </c>
    </row>
    <row r="15" spans="1:11" x14ac:dyDescent="0.3">
      <c r="A15" t="s">
        <v>9</v>
      </c>
      <c r="B15">
        <f>'fiche individuelle'!D28</f>
        <v>0</v>
      </c>
      <c r="C15">
        <f t="shared" si="7"/>
        <v>0</v>
      </c>
      <c r="D15" s="9">
        <f t="shared" si="1"/>
        <v>0</v>
      </c>
      <c r="E15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K15">
        <f>'fiche individuelle'!H28</f>
        <v>0</v>
      </c>
    </row>
    <row r="17" spans="1:9" ht="24" customHeight="1" x14ac:dyDescent="0.3">
      <c r="F17" t="s">
        <v>18</v>
      </c>
      <c r="G17" s="9">
        <f>AVERAGE(G6:G15)</f>
        <v>0</v>
      </c>
      <c r="I17" s="9">
        <f>AVERAGE(I6:I15)/100</f>
        <v>0</v>
      </c>
    </row>
    <row r="18" spans="1:9" ht="27" customHeight="1" x14ac:dyDescent="0.3"/>
    <row r="19" spans="1:9" ht="27" customHeight="1" x14ac:dyDescent="0.3">
      <c r="F19" t="s">
        <v>34</v>
      </c>
      <c r="G19">
        <f>IF(B3="1 ière année",192,IF(B3="2 ième année",192,IF(B3="3 ième année",192,IF(B3="4 ième année",192,IF(B3="5 ième année",192,IF(B3=0,0))))))</f>
        <v>0</v>
      </c>
    </row>
    <row r="20" spans="1:9" ht="27" customHeight="1" x14ac:dyDescent="0.3">
      <c r="F20" t="s">
        <v>36</v>
      </c>
      <c r="G20">
        <f>G19*I17</f>
        <v>0</v>
      </c>
    </row>
    <row r="21" spans="1:9" ht="27" customHeight="1" x14ac:dyDescent="0.3"/>
    <row r="22" spans="1:9" ht="27" customHeight="1" x14ac:dyDescent="0.3"/>
    <row r="23" spans="1:9" ht="27" customHeight="1" x14ac:dyDescent="0.3"/>
    <row r="24" spans="1:9" ht="27" customHeight="1" x14ac:dyDescent="0.3"/>
    <row r="25" spans="1:9" x14ac:dyDescent="0.3">
      <c r="F25" s="28"/>
      <c r="G25" s="10"/>
      <c r="I25" s="10"/>
    </row>
    <row r="27" spans="1:9" x14ac:dyDescent="0.3">
      <c r="F27" s="11"/>
      <c r="G27" s="11"/>
    </row>
    <row r="29" spans="1:9" ht="36.75" customHeight="1" x14ac:dyDescent="0.3">
      <c r="F29" s="13"/>
    </row>
    <row r="30" spans="1:9" ht="58.5" customHeight="1" x14ac:dyDescent="0.3">
      <c r="F30" s="13"/>
    </row>
    <row r="31" spans="1:9" ht="48.75" customHeight="1" x14ac:dyDescent="0.3">
      <c r="F31" s="28"/>
      <c r="G31" s="11"/>
    </row>
    <row r="32" spans="1:9" x14ac:dyDescent="0.3">
      <c r="A32" s="14" t="s">
        <v>24</v>
      </c>
      <c r="B32" s="15" t="s">
        <v>19</v>
      </c>
      <c r="C32" s="16"/>
    </row>
    <row r="33" spans="1:7" x14ac:dyDescent="0.3">
      <c r="A33" s="17" t="s">
        <v>22</v>
      </c>
      <c r="B33" s="18">
        <v>20</v>
      </c>
      <c r="C33" s="19"/>
    </row>
    <row r="34" spans="1:7" ht="28.8" x14ac:dyDescent="0.3">
      <c r="A34" s="20"/>
      <c r="B34" s="21"/>
      <c r="C34" s="22"/>
      <c r="F34" s="13" t="s">
        <v>23</v>
      </c>
      <c r="G34" s="10">
        <f>G27+G31</f>
        <v>0</v>
      </c>
    </row>
    <row r="35" spans="1:7" x14ac:dyDescent="0.3">
      <c r="B35" s="2"/>
      <c r="C35" s="2"/>
      <c r="F35" s="13"/>
    </row>
    <row r="36" spans="1:7" x14ac:dyDescent="0.3">
      <c r="B36" s="12"/>
      <c r="C36" s="12"/>
      <c r="F36" s="13"/>
    </row>
    <row r="37" spans="1:7" x14ac:dyDescent="0.3">
      <c r="F37" t="s">
        <v>26</v>
      </c>
      <c r="G37">
        <f>IF(G34&lt;=320,G34,320)</f>
        <v>0</v>
      </c>
    </row>
    <row r="38" spans="1:7" ht="28.8" x14ac:dyDescent="0.3">
      <c r="A38" s="24" t="s">
        <v>25</v>
      </c>
      <c r="B38" s="25" t="s">
        <v>21</v>
      </c>
      <c r="C38" s="26" t="s">
        <v>20</v>
      </c>
    </row>
    <row r="39" spans="1:7" x14ac:dyDescent="0.3">
      <c r="A39" s="20" t="s">
        <v>22</v>
      </c>
      <c r="B39" s="21">
        <v>20</v>
      </c>
      <c r="C39" s="22">
        <f>B39*4</f>
        <v>80</v>
      </c>
    </row>
    <row r="40" spans="1:7" x14ac:dyDescent="0.3">
      <c r="A40" s="27"/>
      <c r="C40" s="2"/>
    </row>
    <row r="41" spans="1:7" ht="37.5" customHeight="1" x14ac:dyDescent="0.3"/>
    <row r="43" spans="1:7" ht="48.75" customHeight="1" x14ac:dyDescent="0.3"/>
  </sheetData>
  <sheetProtection algorithmName="SHA-512" hashValue="/ytZjvAr3yxOtSipG+t6H24Pi0O6yLrO/wFzObuKfG1VH10mqNnKj3Zy7DUTgj79288pGLKtTpa2PqT1iUxfKg==" saltValue="u4bS5nOCz+xynCSDZbLIU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16"/>
  <sheetViews>
    <sheetView workbookViewId="0">
      <selection activeCell="A17" sqref="A17"/>
    </sheetView>
  </sheetViews>
  <sheetFormatPr defaultRowHeight="14.4" x14ac:dyDescent="0.3"/>
  <cols>
    <col min="1" max="1" width="20.109375" customWidth="1"/>
  </cols>
  <sheetData>
    <row r="1" spans="1:1" x14ac:dyDescent="0.3">
      <c r="A1" s="4"/>
    </row>
    <row r="2" spans="1:1" x14ac:dyDescent="0.3">
      <c r="A2" s="4"/>
    </row>
    <row r="4" spans="1:1" x14ac:dyDescent="0.3">
      <c r="A4" t="s">
        <v>28</v>
      </c>
    </row>
    <row r="5" spans="1:1" x14ac:dyDescent="0.3">
      <c r="A5" t="s">
        <v>29</v>
      </c>
    </row>
    <row r="8" spans="1:1" x14ac:dyDescent="0.3">
      <c r="A8" t="s">
        <v>30</v>
      </c>
    </row>
    <row r="9" spans="1:1" x14ac:dyDescent="0.3">
      <c r="A9" t="s">
        <v>31</v>
      </c>
    </row>
    <row r="10" spans="1:1" x14ac:dyDescent="0.3">
      <c r="A10" t="s">
        <v>32</v>
      </c>
    </row>
    <row r="11" spans="1:1" x14ac:dyDescent="0.3">
      <c r="A11" t="s">
        <v>33</v>
      </c>
    </row>
    <row r="12" spans="1:1" x14ac:dyDescent="0.3">
      <c r="A12" t="s">
        <v>37</v>
      </c>
    </row>
    <row r="15" spans="1:1" x14ac:dyDescent="0.3">
      <c r="A15" t="s">
        <v>46</v>
      </c>
    </row>
    <row r="16" spans="1:1" x14ac:dyDescent="0.3">
      <c r="A16" t="s">
        <v>63</v>
      </c>
    </row>
  </sheetData>
  <sheetProtection algorithmName="SHA-512" hashValue="1KG/3evpV1Y31DzKMx3wM7UgV7/Xbdsn/iePulnox98Y98LdvQb6EAUoljyho5SgsKKKA+wfyafHkn7JZVLgPQ==" saltValue="J4uzOYFpVoywrAu/04Uo0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individuelle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2023-06-05T12:19:54Z</dcterms:modified>
</cp:coreProperties>
</file>