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arlie\febi\05 Form_Vorm\08 OZ_PA\08 OZ_PA_2022\03 Projecten\NL\werkmap\360\220627 21u.01 Digitale Individuele Steekkaarten\aanpassingen steekkaarten schooljaar 23-24\"/>
    </mc:Choice>
  </mc:AlternateContent>
  <xr:revisionPtr revIDLastSave="0" documentId="13_ncr:1_{F64D15F6-E3A0-4B07-981B-055EFA000A6E}" xr6:coauthVersionLast="47" xr6:coauthVersionMax="47" xr10:uidLastSave="{00000000-0000-0000-0000-000000000000}"/>
  <bookViews>
    <workbookView xWindow="-28920" yWindow="-3210" windowWidth="29040" windowHeight="15720" xr2:uid="{029FE748-C582-47CB-BDD5-CB107CACAD80}"/>
  </bookViews>
  <sheets>
    <sheet name="fiche individuelle" sheetId="1" r:id="rId1"/>
    <sheet name="calculation" sheetId="3" state="hidden" r:id="rId2"/>
    <sheet name="data validation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F16" i="1" s="1"/>
  <c r="E8" i="3"/>
  <c r="E10" i="3"/>
  <c r="E11" i="3"/>
  <c r="E12" i="3"/>
  <c r="E13" i="3"/>
  <c r="E14" i="3"/>
  <c r="E15" i="3"/>
  <c r="E6" i="3"/>
  <c r="K7" i="3"/>
  <c r="E7" i="3" s="1"/>
  <c r="K8" i="3"/>
  <c r="K9" i="3"/>
  <c r="E9" i="3" s="1"/>
  <c r="K10" i="3"/>
  <c r="K11" i="3"/>
  <c r="K12" i="3"/>
  <c r="K13" i="3"/>
  <c r="K14" i="3"/>
  <c r="K15" i="3"/>
  <c r="K6" i="3"/>
  <c r="B3" i="3"/>
  <c r="B1" i="3"/>
  <c r="L20" i="1"/>
  <c r="L21" i="1"/>
  <c r="L22" i="1"/>
  <c r="L23" i="1"/>
  <c r="L24" i="1"/>
  <c r="L25" i="1"/>
  <c r="L26" i="1"/>
  <c r="L27" i="1"/>
  <c r="L28" i="1"/>
  <c r="L19" i="1"/>
  <c r="H32" i="1"/>
  <c r="B7" i="3"/>
  <c r="B8" i="3"/>
  <c r="B9" i="3"/>
  <c r="B10" i="3"/>
  <c r="B11" i="3"/>
  <c r="C11" i="3" s="1"/>
  <c r="D11" i="3" s="1"/>
  <c r="B12" i="3"/>
  <c r="C12" i="3" s="1"/>
  <c r="D12" i="3" s="1"/>
  <c r="B13" i="3"/>
  <c r="C13" i="3" s="1"/>
  <c r="D13" i="3" s="1"/>
  <c r="B14" i="3"/>
  <c r="C14" i="3" s="1"/>
  <c r="D14" i="3" s="1"/>
  <c r="B15" i="3"/>
  <c r="C15" i="3" s="1"/>
  <c r="D15" i="3" s="1"/>
  <c r="B6" i="3"/>
  <c r="C7" i="3" l="1"/>
  <c r="D7" i="3" s="1"/>
  <c r="F7" i="3" s="1"/>
  <c r="C10" i="3"/>
  <c r="D10" i="3" s="1"/>
  <c r="F10" i="3" s="1"/>
  <c r="C6" i="3"/>
  <c r="D6" i="3" s="1"/>
  <c r="F6" i="3" s="1"/>
  <c r="C9" i="3"/>
  <c r="D9" i="3" s="1"/>
  <c r="F9" i="3" s="1"/>
  <c r="C8" i="3"/>
  <c r="D8" i="3" s="1"/>
  <c r="F8" i="3" s="1"/>
  <c r="F13" i="3"/>
  <c r="I13" i="3" s="1"/>
  <c r="F14" i="3"/>
  <c r="F15" i="3"/>
  <c r="I15" i="3" s="1"/>
  <c r="F11" i="3"/>
  <c r="I11" i="3" s="1"/>
  <c r="F12" i="3"/>
  <c r="G9" i="3" l="1"/>
  <c r="H9" i="3" s="1"/>
  <c r="I9" i="3"/>
  <c r="G14" i="3"/>
  <c r="H14" i="3" s="1"/>
  <c r="I14" i="3"/>
  <c r="G10" i="3"/>
  <c r="H10" i="3" s="1"/>
  <c r="I10" i="3"/>
  <c r="G7" i="3"/>
  <c r="H7" i="3" s="1"/>
  <c r="I7" i="3"/>
  <c r="G8" i="3"/>
  <c r="H8" i="3" s="1"/>
  <c r="I8" i="3"/>
  <c r="G6" i="3"/>
  <c r="H6" i="3" s="1"/>
  <c r="I6" i="3"/>
  <c r="G12" i="3"/>
  <c r="H12" i="3" s="1"/>
  <c r="I12" i="3"/>
  <c r="G13" i="3"/>
  <c r="H13" i="3" s="1"/>
  <c r="G11" i="3"/>
  <c r="H11" i="3" s="1"/>
  <c r="G15" i="3"/>
  <c r="H15" i="3" s="1"/>
  <c r="I17" i="3" l="1"/>
  <c r="G19" i="3" s="1"/>
  <c r="G17" i="3"/>
  <c r="G21" i="3" l="1"/>
  <c r="D16" i="1" s="1"/>
  <c r="E16" i="1" s="1"/>
</calcChain>
</file>

<file path=xl/sharedStrings.xml><?xml version="1.0" encoding="utf-8"?>
<sst xmlns="http://schemas.openxmlformats.org/spreadsheetml/2006/main" count="85" uniqueCount="82">
  <si>
    <t>start opleiding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</si>
  <si>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</si>
  <si>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</si>
  <si>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</si>
  <si>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</si>
  <si>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</si>
  <si>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</si>
  <si>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</si>
  <si>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</si>
  <si>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</si>
  <si>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</si>
  <si>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berekend gemiddeld aantal uren per maand</t>
  </si>
  <si>
    <t>start februari</t>
  </si>
  <si>
    <t>aantal uren afwezigheden per maand (weergegeven in uren uit overzicht)</t>
  </si>
  <si>
    <t>effectief gewerkte uren per maand</t>
  </si>
  <si>
    <t>effectief gewerkte uren per week</t>
  </si>
  <si>
    <t>berekende nieuwe jobtime in % per week</t>
  </si>
  <si>
    <t>berekende nieuwe jobtime in % per maand</t>
  </si>
  <si>
    <t>uren vermeld in arbeidscontract</t>
  </si>
  <si>
    <t>average jobtime</t>
  </si>
  <si>
    <t>module 1</t>
  </si>
  <si>
    <t>module 2</t>
  </si>
  <si>
    <t>module 3</t>
  </si>
  <si>
    <t>module 4</t>
  </si>
  <si>
    <t>module 5</t>
  </si>
  <si>
    <t>geen</t>
  </si>
  <si>
    <t>aantal toegekende uren zonder dubbelen incl. jobtime</t>
  </si>
  <si>
    <t>hoeveel STP volg je in totaal dit schooljaar</t>
  </si>
  <si>
    <t>hoeveel STP hiervan dubbel je?</t>
  </si>
  <si>
    <t>plafond van 240u per schooljaar</t>
  </si>
  <si>
    <t>Bachelier plein exercise</t>
  </si>
  <si>
    <t>Bachelier promotion sociale</t>
  </si>
  <si>
    <t>oui</t>
  </si>
  <si>
    <t>non</t>
  </si>
  <si>
    <t>Septembre</t>
  </si>
  <si>
    <t>date d'arrêt des études</t>
  </si>
  <si>
    <t>solde</t>
  </si>
  <si>
    <t>TOTAL</t>
  </si>
  <si>
    <t>diplôme obtenu?</t>
  </si>
  <si>
    <t>Passerelle</t>
  </si>
  <si>
    <t>Tremplin vers l'art infirmier - fiche individuelle congé de formation supplémentaire</t>
  </si>
  <si>
    <t>2022-2023</t>
  </si>
  <si>
    <t>code de l'institution</t>
  </si>
  <si>
    <t xml:space="preserve">sélectionnez la formation </t>
  </si>
  <si>
    <t>sélectionnez l'année scolaire</t>
  </si>
  <si>
    <t>nombre total de ECTS que l'étudiant-e suit cette année</t>
  </si>
  <si>
    <t>nom de l' institution</t>
  </si>
  <si>
    <t>nom du-de la travailleur-euse</t>
  </si>
  <si>
    <t>date de début de la formation</t>
  </si>
  <si>
    <t>date de fin du contrat</t>
  </si>
  <si>
    <t>nombre d'heures du CEP attribuées</t>
  </si>
  <si>
    <t>nombre d'heures du CEP prises</t>
  </si>
  <si>
    <r>
      <t xml:space="preserve">nombre total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de congé formation supplémentaire</t>
    </r>
  </si>
  <si>
    <r>
      <t xml:space="preserve">nombre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de congé supplémentaire de formation prises </t>
    </r>
  </si>
  <si>
    <r>
      <t xml:space="preserve">nombre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non rémunérées (pour cause de maladie*, de grossesse ou de retrait du travail) prises</t>
    </r>
  </si>
  <si>
    <r>
      <t xml:space="preserve">montant dû par le Fonds sur base </t>
    </r>
    <r>
      <rPr>
        <b/>
        <u/>
        <sz val="9"/>
        <color theme="0"/>
        <rFont val="Calibri"/>
        <family val="2"/>
        <scheme val="minor"/>
      </rPr>
      <t>d'heures</t>
    </r>
    <r>
      <rPr>
        <b/>
        <sz val="9"/>
        <color theme="0"/>
        <rFont val="Calibri"/>
        <family val="2"/>
        <scheme val="minor"/>
      </rPr>
      <t xml:space="preserve"> de congé de formation supplémentaire prises</t>
    </r>
  </si>
  <si>
    <t>aantal uren niet op de payroll (door ziekte*, zwangerschap of werkverwijdering)</t>
  </si>
  <si>
    <r>
      <t>jobtime - crédit temps*
 (</t>
    </r>
    <r>
      <rPr>
        <b/>
        <u/>
        <sz val="9"/>
        <color theme="0"/>
        <rFont val="Calibri"/>
        <family val="2"/>
        <scheme val="minor"/>
      </rPr>
      <t>heures</t>
    </r>
    <r>
      <rPr>
        <b/>
        <sz val="9"/>
        <color theme="0"/>
        <rFont val="Calibri"/>
        <family val="2"/>
        <scheme val="minor"/>
      </rPr>
      <t xml:space="preserve"> par semaine)</t>
    </r>
  </si>
  <si>
    <t xml:space="preserve">L'employeur déclare que toutes les informations figurant sur cette fiche sont exactes et qu'il remplit tous les engagements qu'il a signés et repris sur le formulaire d'inscription partie 1. </t>
  </si>
  <si>
    <t>2023-2024</t>
  </si>
  <si>
    <t xml:space="preserve">Septembre </t>
  </si>
  <si>
    <t xml:space="preserve">Octobre </t>
  </si>
  <si>
    <t xml:space="preserve">Novembre </t>
  </si>
  <si>
    <t xml:space="preserve">Décembre </t>
  </si>
  <si>
    <t xml:space="preserve">Janvier </t>
  </si>
  <si>
    <t xml:space="preserve">Février </t>
  </si>
  <si>
    <t xml:space="preserve">Mars </t>
  </si>
  <si>
    <t xml:space="preserve">Avril </t>
  </si>
  <si>
    <t xml:space="preserve">Mai </t>
  </si>
  <si>
    <t xml:space="preserve">Juin </t>
  </si>
  <si>
    <t xml:space="preserve">   Septembre </t>
  </si>
  <si>
    <t xml:space="preserve">   Octobre </t>
  </si>
  <si>
    <t xml:space="preserve">   Novembre </t>
  </si>
  <si>
    <t xml:space="preserve">   Décembre </t>
  </si>
  <si>
    <t xml:space="preserve">   Janvier </t>
  </si>
  <si>
    <t xml:space="preserve">   Février </t>
  </si>
  <si>
    <t xml:space="preserve">   Mars </t>
  </si>
  <si>
    <t xml:space="preserve">   Avril </t>
  </si>
  <si>
    <t xml:space="preserve">   Mai </t>
  </si>
  <si>
    <t xml:space="preserve">   Juin </t>
  </si>
  <si>
    <t xml:space="preserve">   Juillet </t>
  </si>
  <si>
    <t xml:space="preserve">   Août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</si>
</sst>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_ ;[Red]\-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1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0" fontId="14" fillId="0" borderId="0" xfId="0" applyFont="1"/>
    <xf numFmtId="0" fontId="11" fillId="0" borderId="0" xfId="0" applyFont="1" applyAlignment="1">
      <alignment horizontal="left"/>
    </xf>
    <xf numFmtId="0" fontId="10" fillId="0" borderId="0" xfId="0" applyFont="1"/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8" fillId="5" borderId="0" xfId="0" applyFont="1" applyFill="1" applyAlignment="1">
      <alignment wrapText="1"/>
    </xf>
    <xf numFmtId="0" fontId="13" fillId="6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165" fontId="7" fillId="2" borderId="12" xfId="0" applyNumberFormat="1" applyFont="1" applyFill="1" applyBorder="1" applyAlignment="1">
      <alignment horizontal="center" vertical="center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horizontal="right"/>
    </xf>
    <xf numFmtId="0" fontId="11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0" xfId="0" applyFont="1" applyAlignment="1">
      <alignment horizontal="left"/>
    </xf>
    <xf numFmtId="0" fontId="12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1" fillId="0" borderId="7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4F70F8DE-331B-46DD-941F-C39E821143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822960</xdr:colOff>
          <xdr:row>25</xdr:row>
          <xdr:rowOff>121920</xdr:rowOff>
        </xdr:from>
        <xdr:to>
          <xdr:col>10</xdr:col>
          <xdr:colOff>1127760</xdr:colOff>
          <xdr:row>27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38100</xdr:colOff>
      <xdr:row>0</xdr:row>
      <xdr:rowOff>217169</xdr:rowOff>
    </xdr:from>
    <xdr:to>
      <xdr:col>15</xdr:col>
      <xdr:colOff>430530</xdr:colOff>
      <xdr:row>17</xdr:row>
      <xdr:rowOff>152399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706475" y="217169"/>
          <a:ext cx="1964055" cy="41357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chemeClr val="tx1"/>
              </a:solidFill>
            </a:rPr>
            <a:t>ATTENTION:</a:t>
          </a:r>
        </a:p>
        <a:p>
          <a:r>
            <a:rPr lang="en-US" sz="900">
              <a:solidFill>
                <a:schemeClr val="tx1"/>
              </a:solidFill>
            </a:rPr>
            <a:t>Le nombre exact d'heures de congé formation est toujours attribué par le Fonds et confirmé par le biais d'un décompte. </a:t>
          </a:r>
        </a:p>
        <a:p>
          <a:endParaRPr lang="en-US" sz="900">
            <a:solidFill>
              <a:schemeClr val="tx1"/>
            </a:solidFill>
          </a:endParaRPr>
        </a:p>
        <a:p>
          <a:r>
            <a:rPr lang="en-US" sz="900">
              <a:solidFill>
                <a:schemeClr val="tx1"/>
              </a:solidFill>
            </a:rPr>
            <a:t>Le nombre d'heures de congé formation octroyé par cette fiche est calculé sur  base des informations complètées par l'employeur. Ces informations doivent être correctes et à jour pour que le calcul opéré soit correcte. </a:t>
          </a:r>
        </a:p>
        <a:p>
          <a:r>
            <a:rPr lang="fr-B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Veuillez comparer le nombre d'heures de congé de formation supplémentaire du Fonds (calculé sur cette fiche) avec le solde figurant sur le décompte intermédiaire en début d'année scolaire.</a:t>
          </a:r>
          <a:endParaRPr lang="en-US" sz="900">
            <a:solidFill>
              <a:schemeClr val="tx1"/>
            </a:solidFill>
          </a:endParaRPr>
        </a:p>
        <a:p>
          <a:endParaRPr lang="en-US" sz="900">
            <a:solidFill>
              <a:schemeClr val="tx1"/>
            </a:solidFill>
          </a:endParaRPr>
        </a:p>
        <a:p>
          <a:r>
            <a:rPr lang="en-US" sz="900">
              <a:solidFill>
                <a:schemeClr val="tx1"/>
              </a:solidFill>
            </a:rPr>
            <a:t>Le montant indiqué dans "solde du Fonds" est calculé sur  base du nombre d'heures de congé formation  réellement prises  mentionnées par l'employeur  sur cette fiche.</a:t>
          </a:r>
        </a:p>
        <a:p>
          <a:endParaRPr lang="en-US" sz="900">
            <a:solidFill>
              <a:schemeClr val="tx1"/>
            </a:solidFill>
          </a:endParaRPr>
        </a:p>
        <a:p>
          <a:r>
            <a:rPr lang="en-US" sz="900">
              <a:solidFill>
                <a:schemeClr val="tx1"/>
              </a:solidFill>
            </a:rPr>
            <a:t>En cas de doute, n'hésitez pas à contacter la cellule administrative du Fonds. </a:t>
          </a:r>
        </a:p>
        <a:p>
          <a:endParaRPr 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38100</xdr:colOff>
      <xdr:row>17</xdr:row>
      <xdr:rowOff>227118</xdr:rowOff>
    </xdr:from>
    <xdr:to>
      <xdr:col>15</xdr:col>
      <xdr:colOff>438150</xdr:colOff>
      <xdr:row>22</xdr:row>
      <xdr:rowOff>30268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706475" y="4427643"/>
          <a:ext cx="1971675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i="1">
              <a:solidFill>
                <a:schemeClr val="tx1"/>
              </a:solidFill>
              <a:latin typeface="+mn-lt"/>
            </a:rPr>
            <a:t> </a:t>
          </a:r>
          <a:r>
            <a:rPr lang="en-US" sz="900" b="1" i="1">
              <a:solidFill>
                <a:schemeClr val="tx1"/>
              </a:solidFill>
              <a:latin typeface="+mn-lt"/>
            </a:rPr>
            <a:t>jobtime - crédit temps* : </a:t>
          </a:r>
        </a:p>
        <a:p>
          <a:r>
            <a:rPr lang="en-US" sz="900" i="1">
              <a:solidFill>
                <a:schemeClr val="tx1"/>
              </a:solidFill>
              <a:latin typeface="+mn-lt"/>
            </a:rPr>
            <a:t>Dans le cas par exemple où l'employé·e a un contrat de 38h/semaine et prend 1/5 de crédit, le crédit temps doit être déduit du temps de travail: 38h-7,6h = 30,4h  </a:t>
          </a:r>
        </a:p>
        <a:p>
          <a:endParaRPr lang="en-US" sz="900" i="1">
            <a:solidFill>
              <a:schemeClr val="tx1"/>
            </a:solidFill>
            <a:latin typeface="+mn-lt"/>
          </a:endParaRPr>
        </a:p>
      </xdr:txBody>
    </xdr:sp>
    <xdr:clientData/>
  </xdr:twoCellAnchor>
  <xdr:twoCellAnchor>
    <xdr:from>
      <xdr:col>12</xdr:col>
      <xdr:colOff>49530</xdr:colOff>
      <xdr:row>22</xdr:row>
      <xdr:rowOff>79374</xdr:rowOff>
    </xdr:from>
    <xdr:to>
      <xdr:col>15</xdr:col>
      <xdr:colOff>438150</xdr:colOff>
      <xdr:row>28</xdr:row>
      <xdr:rowOff>3809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717905" y="5441949"/>
          <a:ext cx="1960245" cy="953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1">
              <a:solidFill>
                <a:schemeClr val="tx1"/>
              </a:solidFill>
              <a:latin typeface="+mn-lt"/>
            </a:rPr>
            <a:t>maladie* : </a:t>
          </a:r>
        </a:p>
        <a:p>
          <a:r>
            <a:rPr lang="en-US" sz="900" i="1">
              <a:solidFill>
                <a:schemeClr val="tx1"/>
              </a:solidFill>
              <a:latin typeface="+mn-lt"/>
            </a:rPr>
            <a:t>Si l'employé·e est inapte au travail pendant plus de 30 jours</a:t>
          </a:r>
        </a:p>
        <a:p>
          <a:r>
            <a:rPr lang="en-US" sz="900" i="1">
              <a:solidFill>
                <a:schemeClr val="tx1"/>
              </a:solidFill>
              <a:latin typeface="+mn-lt"/>
            </a:rPr>
            <a:t>et payé par la mutuelle, veuillez noter sur la fiche le nombre d'heures payé par la mutuelle.</a:t>
          </a:r>
        </a:p>
        <a:p>
          <a:endParaRPr lang="en-US" sz="900" i="1">
            <a:solidFill>
              <a:schemeClr val="tx1"/>
            </a:solidFill>
            <a:latin typeface="+mn-lt"/>
          </a:endParaRPr>
        </a:p>
      </xdr:txBody>
    </xdr:sp>
    <xdr:clientData/>
  </xdr:twoCellAnchor>
  <xdr:twoCellAnchor>
    <xdr:from>
      <xdr:col>6</xdr:col>
      <xdr:colOff>209550</xdr:colOff>
      <xdr:row>14</xdr:row>
      <xdr:rowOff>19050</xdr:rowOff>
    </xdr:from>
    <xdr:to>
      <xdr:col>7</xdr:col>
      <xdr:colOff>1065742</xdr:colOff>
      <xdr:row>15</xdr:row>
      <xdr:rowOff>463550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829425" y="2857500"/>
          <a:ext cx="2370667" cy="1139825"/>
        </a:xfrm>
        <a:prstGeom prst="rect">
          <a:avLst/>
        </a:prstGeom>
        <a:solidFill>
          <a:srgbClr val="FFFF6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00">
              <a:solidFill>
                <a:schemeClr val="tx1"/>
              </a:solidFill>
            </a:rPr>
            <a:t>Le CEP doit être pris dans sa totalité à la fin de l’année scolaire. Les heures de CEP non prises seront déduites du nombre d'heures de congé de formation lors du décompte final.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486D-DBFA-4280-A7ED-ACA952262330}">
  <dimension ref="A1:O40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2.88671875" customWidth="1"/>
    <col min="2" max="2" width="26" customWidth="1"/>
    <col min="3" max="3" width="2.33203125" style="1" customWidth="1"/>
    <col min="4" max="7" width="22.6640625" style="2" customWidth="1"/>
    <col min="8" max="8" width="28.88671875" style="2" customWidth="1"/>
    <col min="9" max="9" width="1.6640625" style="2" customWidth="1"/>
    <col min="10" max="10" width="23" style="2" customWidth="1"/>
    <col min="11" max="11" width="22.5546875" style="2" customWidth="1"/>
    <col min="12" max="12" width="1.33203125" style="11" customWidth="1"/>
    <col min="13" max="16" width="7.6640625" customWidth="1"/>
  </cols>
  <sheetData>
    <row r="1" spans="1:12" ht="18.75" customHeight="1" x14ac:dyDescent="0.35">
      <c r="A1" s="18"/>
      <c r="B1" s="61" t="s">
        <v>40</v>
      </c>
      <c r="C1" s="61"/>
      <c r="D1" s="61"/>
      <c r="E1" s="61"/>
      <c r="F1" s="61"/>
      <c r="G1" s="61"/>
      <c r="H1" s="15" t="s">
        <v>44</v>
      </c>
      <c r="I1" s="15"/>
      <c r="J1" s="62"/>
      <c r="K1" s="62"/>
    </row>
    <row r="2" spans="1:12" s="18" customFormat="1" ht="15.9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19"/>
    </row>
    <row r="3" spans="1:12" s="18" customFormat="1" ht="15.9" customHeight="1" x14ac:dyDescent="0.3">
      <c r="A3" s="20"/>
      <c r="B3" s="29" t="s">
        <v>46</v>
      </c>
      <c r="C3" s="20"/>
      <c r="D3" s="63"/>
      <c r="E3" s="64"/>
      <c r="F3" s="64"/>
      <c r="G3" s="65"/>
      <c r="H3" s="15" t="s">
        <v>43</v>
      </c>
      <c r="I3" s="15"/>
      <c r="J3" s="62"/>
      <c r="K3" s="62"/>
      <c r="L3" s="19"/>
    </row>
    <row r="4" spans="1:12" s="18" customFormat="1" ht="15.9" customHeight="1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19"/>
    </row>
    <row r="5" spans="1:12" s="18" customFormat="1" ht="15.9" customHeight="1" thickBot="1" x14ac:dyDescent="0.3">
      <c r="A5" s="20"/>
      <c r="B5" s="29" t="s">
        <v>42</v>
      </c>
      <c r="C5" s="20"/>
      <c r="D5" s="32"/>
      <c r="E5" s="20"/>
      <c r="F5" s="20"/>
      <c r="G5" s="20"/>
      <c r="H5" s="20"/>
      <c r="I5" s="20"/>
      <c r="J5" s="20"/>
      <c r="K5" s="20"/>
      <c r="L5" s="19"/>
    </row>
    <row r="6" spans="1:12" s="18" customFormat="1" ht="15.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16"/>
      <c r="K6" s="16"/>
      <c r="L6" s="19"/>
    </row>
    <row r="7" spans="1:12" s="18" customFormat="1" ht="15.9" customHeight="1" x14ac:dyDescent="0.25">
      <c r="A7" s="20"/>
      <c r="B7" s="30" t="s">
        <v>47</v>
      </c>
      <c r="C7" s="20"/>
      <c r="D7" s="53"/>
      <c r="E7" s="53"/>
      <c r="F7" s="53"/>
      <c r="G7" s="53"/>
      <c r="H7" s="54" t="s">
        <v>45</v>
      </c>
      <c r="I7" s="54"/>
      <c r="J7" s="54"/>
      <c r="K7" s="34"/>
      <c r="L7" s="19"/>
    </row>
    <row r="8" spans="1:12" s="18" customFormat="1" ht="15.9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19"/>
    </row>
    <row r="9" spans="1:12" s="18" customFormat="1" ht="15.9" customHeight="1" thickBot="1" x14ac:dyDescent="0.3">
      <c r="B9" s="21" t="s">
        <v>48</v>
      </c>
      <c r="C9" s="20"/>
      <c r="D9" s="22" t="s">
        <v>34</v>
      </c>
      <c r="E9" s="5"/>
      <c r="F9" s="17" t="s">
        <v>49</v>
      </c>
      <c r="G9" s="32"/>
      <c r="H9" s="20"/>
      <c r="I9" s="20"/>
      <c r="J9" s="17"/>
      <c r="K9" s="68"/>
      <c r="L9" s="19"/>
    </row>
    <row r="10" spans="1:12" s="18" customFormat="1" ht="15.9" customHeight="1" thickBot="1" x14ac:dyDescent="0.3">
      <c r="C10" s="20"/>
      <c r="D10" s="16"/>
      <c r="E10" s="16"/>
      <c r="F10" s="17" t="s">
        <v>35</v>
      </c>
      <c r="G10" s="32"/>
      <c r="H10" s="20"/>
      <c r="I10" s="20"/>
      <c r="J10" s="17" t="s">
        <v>38</v>
      </c>
      <c r="K10" s="35"/>
      <c r="L10" s="19"/>
    </row>
    <row r="11" spans="1:12" s="18" customFormat="1" ht="15.9" customHeight="1" thickBot="1" x14ac:dyDescent="0.3">
      <c r="B11" s="21" t="s">
        <v>50</v>
      </c>
      <c r="C11" s="20"/>
      <c r="D11" s="32"/>
      <c r="E11" s="16"/>
      <c r="F11" s="16"/>
      <c r="G11" s="16"/>
      <c r="H11" s="16"/>
      <c r="I11" s="16"/>
      <c r="L11" s="19"/>
    </row>
    <row r="12" spans="1:12" s="18" customFormat="1" ht="15.9" customHeight="1" thickBot="1" x14ac:dyDescent="0.3">
      <c r="B12" s="21" t="s">
        <v>51</v>
      </c>
      <c r="C12" s="20"/>
      <c r="D12" s="32"/>
      <c r="E12" s="16"/>
      <c r="F12" s="16"/>
      <c r="G12" s="16"/>
      <c r="H12" s="16"/>
      <c r="I12" s="16"/>
      <c r="L12" s="19"/>
    </row>
    <row r="13" spans="1:12" s="18" customFormat="1" ht="15.9" customHeight="1" thickBot="1" x14ac:dyDescent="0.3">
      <c r="B13" s="21"/>
      <c r="C13" s="20"/>
      <c r="D13" s="67"/>
      <c r="E13" s="16"/>
      <c r="F13" s="16"/>
      <c r="G13" s="16"/>
      <c r="H13" s="16"/>
      <c r="I13" s="16"/>
      <c r="L13" s="19"/>
    </row>
    <row r="14" spans="1:12" s="18" customFormat="1" ht="15.9" customHeight="1" thickBot="1" x14ac:dyDescent="0.3">
      <c r="A14" s="16"/>
      <c r="B14" s="16"/>
      <c r="C14" s="16"/>
      <c r="D14" s="16"/>
      <c r="E14" s="16"/>
      <c r="F14" s="16"/>
      <c r="G14" s="16"/>
      <c r="H14" s="16"/>
      <c r="I14" s="16"/>
      <c r="L14" s="19"/>
    </row>
    <row r="15" spans="1:12" s="18" customFormat="1" ht="54.75" customHeight="1" thickTop="1" thickBot="1" x14ac:dyDescent="0.3">
      <c r="A15" s="16"/>
      <c r="B15" s="16"/>
      <c r="C15" s="16"/>
      <c r="D15" s="44" t="s">
        <v>52</v>
      </c>
      <c r="E15" s="44" t="s">
        <v>36</v>
      </c>
      <c r="F15" s="44" t="s">
        <v>55</v>
      </c>
      <c r="G15" s="16"/>
      <c r="H15" s="23"/>
      <c r="I15" s="23"/>
      <c r="L15" s="19"/>
    </row>
    <row r="16" spans="1:12" s="18" customFormat="1" ht="39" customHeight="1" thickTop="1" thickBot="1" x14ac:dyDescent="0.3">
      <c r="A16" s="16"/>
      <c r="B16" s="16"/>
      <c r="C16" s="16"/>
      <c r="D16" s="39">
        <f>calculation!G21</f>
        <v>0</v>
      </c>
      <c r="E16" s="52">
        <f>D16-G32-D13</f>
        <v>0</v>
      </c>
      <c r="F16" s="40">
        <f>IF(G32*24.27&lt;=240*24.27,G32*24.27,240*24.27)</f>
        <v>0</v>
      </c>
      <c r="G16" s="16"/>
      <c r="H16" s="16"/>
      <c r="I16" s="16"/>
      <c r="L16" s="19"/>
    </row>
    <row r="17" spans="2:15" s="18" customFormat="1" ht="13.5" customHeight="1" thickBot="1" x14ac:dyDescent="0.3">
      <c r="C17" s="20"/>
      <c r="D17" s="16"/>
      <c r="E17" s="16"/>
      <c r="F17" s="16"/>
      <c r="G17" s="16"/>
      <c r="H17" s="16"/>
      <c r="I17" s="16"/>
      <c r="L17" s="19"/>
    </row>
    <row r="18" spans="2:15" s="18" customFormat="1" ht="37.200000000000003" thickTop="1" thickBot="1" x14ac:dyDescent="0.3">
      <c r="C18" s="20"/>
      <c r="D18" s="44" t="s">
        <v>57</v>
      </c>
      <c r="E18" s="26"/>
      <c r="F18" s="26"/>
      <c r="G18" s="24" t="s">
        <v>53</v>
      </c>
      <c r="H18" s="44" t="s">
        <v>54</v>
      </c>
      <c r="I18" s="25"/>
      <c r="L18" s="19"/>
    </row>
    <row r="19" spans="2:15" s="18" customFormat="1" ht="13.2" thickTop="1" thickBot="1" x14ac:dyDescent="0.3">
      <c r="B19" s="27" t="s">
        <v>60</v>
      </c>
      <c r="C19" s="20"/>
      <c r="D19" s="33"/>
      <c r="E19" s="28"/>
      <c r="F19" s="31" t="s">
        <v>70</v>
      </c>
      <c r="G19" s="35"/>
      <c r="H19" s="35"/>
      <c r="I19" s="42"/>
      <c r="L19" s="19">
        <f>SUM(H19:K19)</f>
        <v>0</v>
      </c>
    </row>
    <row r="20" spans="2:15" s="18" customFormat="1" ht="13.2" thickTop="1" thickBot="1" x14ac:dyDescent="0.3">
      <c r="B20" s="27" t="s">
        <v>61</v>
      </c>
      <c r="C20" s="20"/>
      <c r="D20" s="33"/>
      <c r="E20" s="28"/>
      <c r="F20" s="31" t="s">
        <v>71</v>
      </c>
      <c r="G20" s="36"/>
      <c r="H20" s="36"/>
      <c r="I20" s="42"/>
      <c r="L20" s="19">
        <f t="shared" ref="L20:L28" si="0">SUM(H20:K20)</f>
        <v>0</v>
      </c>
    </row>
    <row r="21" spans="2:15" s="18" customFormat="1" ht="13.2" thickTop="1" thickBot="1" x14ac:dyDescent="0.3">
      <c r="B21" s="27" t="s">
        <v>62</v>
      </c>
      <c r="C21" s="20"/>
      <c r="D21" s="33"/>
      <c r="E21" s="28"/>
      <c r="F21" s="31" t="s">
        <v>72</v>
      </c>
      <c r="G21" s="36"/>
      <c r="H21" s="36"/>
      <c r="I21" s="42"/>
      <c r="L21" s="19">
        <f t="shared" si="0"/>
        <v>0</v>
      </c>
    </row>
    <row r="22" spans="2:15" s="18" customFormat="1" ht="13.2" thickTop="1" thickBot="1" x14ac:dyDescent="0.3">
      <c r="B22" s="27" t="s">
        <v>63</v>
      </c>
      <c r="C22" s="20"/>
      <c r="D22" s="33"/>
      <c r="E22" s="28"/>
      <c r="F22" s="31" t="s">
        <v>73</v>
      </c>
      <c r="G22" s="36"/>
      <c r="H22" s="36"/>
      <c r="I22" s="42"/>
      <c r="L22" s="19">
        <f t="shared" si="0"/>
        <v>0</v>
      </c>
    </row>
    <row r="23" spans="2:15" s="18" customFormat="1" ht="13.2" thickTop="1" thickBot="1" x14ac:dyDescent="0.3">
      <c r="B23" s="27" t="s">
        <v>64</v>
      </c>
      <c r="C23" s="20"/>
      <c r="D23" s="33"/>
      <c r="E23" s="28"/>
      <c r="F23" s="31" t="s">
        <v>74</v>
      </c>
      <c r="G23" s="36"/>
      <c r="H23" s="36"/>
      <c r="I23" s="42"/>
      <c r="L23" s="19">
        <f t="shared" si="0"/>
        <v>0</v>
      </c>
    </row>
    <row r="24" spans="2:15" s="18" customFormat="1" ht="13.5" customHeight="1" thickTop="1" thickBot="1" x14ac:dyDescent="0.3">
      <c r="B24" s="27" t="s">
        <v>65</v>
      </c>
      <c r="C24" s="20"/>
      <c r="D24" s="33"/>
      <c r="E24" s="28"/>
      <c r="F24" s="31" t="s">
        <v>75</v>
      </c>
      <c r="G24" s="36"/>
      <c r="H24" s="36"/>
      <c r="I24" s="42"/>
      <c r="J24" s="55" t="s">
        <v>58</v>
      </c>
      <c r="K24" s="56"/>
      <c r="L24" s="19">
        <f t="shared" si="0"/>
        <v>0</v>
      </c>
    </row>
    <row r="25" spans="2:15" s="18" customFormat="1" ht="13.5" customHeight="1" thickTop="1" thickBot="1" x14ac:dyDescent="0.3">
      <c r="B25" s="27" t="s">
        <v>66</v>
      </c>
      <c r="C25" s="20"/>
      <c r="D25" s="33"/>
      <c r="E25" s="28"/>
      <c r="F25" s="31" t="s">
        <v>76</v>
      </c>
      <c r="G25" s="36"/>
      <c r="H25" s="36"/>
      <c r="I25" s="42"/>
      <c r="J25" s="57"/>
      <c r="K25" s="58"/>
      <c r="L25" s="19">
        <f t="shared" si="0"/>
        <v>0</v>
      </c>
    </row>
    <row r="26" spans="2:15" s="18" customFormat="1" ht="13.5" customHeight="1" thickTop="1" thickBot="1" x14ac:dyDescent="0.3">
      <c r="B26" s="27" t="s">
        <v>67</v>
      </c>
      <c r="C26" s="20"/>
      <c r="D26" s="33"/>
      <c r="E26" s="28"/>
      <c r="F26" s="31" t="s">
        <v>77</v>
      </c>
      <c r="G26" s="36"/>
      <c r="H26" s="36"/>
      <c r="I26" s="42"/>
      <c r="J26" s="57"/>
      <c r="K26" s="58"/>
      <c r="L26" s="19">
        <f t="shared" si="0"/>
        <v>0</v>
      </c>
    </row>
    <row r="27" spans="2:15" s="18" customFormat="1" ht="13.5" customHeight="1" thickTop="1" thickBot="1" x14ac:dyDescent="0.3">
      <c r="B27" s="27" t="s">
        <v>68</v>
      </c>
      <c r="C27" s="20"/>
      <c r="D27" s="33"/>
      <c r="E27" s="28"/>
      <c r="F27" s="31" t="s">
        <v>78</v>
      </c>
      <c r="G27" s="36"/>
      <c r="H27" s="36"/>
      <c r="I27" s="42"/>
      <c r="J27" s="57"/>
      <c r="K27" s="58"/>
      <c r="L27" s="19">
        <f t="shared" si="0"/>
        <v>0</v>
      </c>
      <c r="O27" s="45"/>
    </row>
    <row r="28" spans="2:15" s="18" customFormat="1" ht="13.5" customHeight="1" thickTop="1" thickBot="1" x14ac:dyDescent="0.3">
      <c r="B28" s="27" t="s">
        <v>69</v>
      </c>
      <c r="C28" s="20"/>
      <c r="D28" s="33"/>
      <c r="E28" s="28"/>
      <c r="F28" s="31" t="s">
        <v>79</v>
      </c>
      <c r="G28" s="36"/>
      <c r="H28" s="36"/>
      <c r="I28" s="42"/>
      <c r="J28" s="59"/>
      <c r="K28" s="60"/>
      <c r="L28" s="19">
        <f t="shared" si="0"/>
        <v>0</v>
      </c>
    </row>
    <row r="29" spans="2:15" s="18" customFormat="1" ht="13.5" customHeight="1" thickTop="1" thickBot="1" x14ac:dyDescent="0.35">
      <c r="B29"/>
      <c r="C29" s="1"/>
      <c r="D29" s="2"/>
      <c r="E29" s="16"/>
      <c r="F29" s="31" t="s">
        <v>80</v>
      </c>
      <c r="G29" s="36"/>
      <c r="H29" s="37"/>
      <c r="I29" s="41"/>
      <c r="L29" s="19"/>
    </row>
    <row r="30" spans="2:15" s="18" customFormat="1" ht="13.5" customHeight="1" thickTop="1" thickBot="1" x14ac:dyDescent="0.35">
      <c r="B30"/>
      <c r="C30" s="1"/>
      <c r="D30" s="2"/>
      <c r="E30" s="16"/>
      <c r="F30" s="31" t="s">
        <v>81</v>
      </c>
      <c r="G30" s="36"/>
      <c r="H30" s="37"/>
      <c r="I30" s="41"/>
      <c r="L30" s="19"/>
    </row>
    <row r="31" spans="2:15" s="18" customFormat="1" ht="13.5" customHeight="1" thickTop="1" thickBot="1" x14ac:dyDescent="0.35">
      <c r="B31"/>
      <c r="C31" s="1"/>
      <c r="D31" s="2"/>
      <c r="E31" s="16"/>
      <c r="F31" s="31" t="s">
        <v>70</v>
      </c>
      <c r="G31" s="36"/>
      <c r="H31" s="37"/>
      <c r="I31" s="41"/>
      <c r="L31" s="19"/>
    </row>
    <row r="32" spans="2:15" s="18" customFormat="1" ht="13.5" customHeight="1" thickTop="1" thickBot="1" x14ac:dyDescent="0.35">
      <c r="B32"/>
      <c r="C32" s="1"/>
      <c r="D32" s="2"/>
      <c r="E32" s="16"/>
      <c r="F32" s="38" t="s">
        <v>37</v>
      </c>
      <c r="G32" s="38">
        <f>SUM(G19:G31)</f>
        <v>0</v>
      </c>
      <c r="H32" s="38">
        <f>SUM(H19:H28)</f>
        <v>0</v>
      </c>
      <c r="I32" s="16"/>
      <c r="L32" s="19"/>
    </row>
    <row r="33" spans="1:11" ht="15" thickTop="1" x14ac:dyDescent="0.3">
      <c r="J33" s="18"/>
      <c r="K33" s="18"/>
    </row>
    <row r="34" spans="1:11" x14ac:dyDescent="0.3">
      <c r="J34" s="18"/>
      <c r="K34" s="18"/>
    </row>
    <row r="35" spans="1:11" x14ac:dyDescent="0.3">
      <c r="J35" s="18"/>
      <c r="K35" s="18"/>
    </row>
    <row r="36" spans="1:11" x14ac:dyDescent="0.3">
      <c r="A36" s="11"/>
      <c r="B36" s="11"/>
      <c r="J36" s="18"/>
      <c r="K36" s="18"/>
    </row>
    <row r="37" spans="1:11" x14ac:dyDescent="0.3">
      <c r="A37" s="11"/>
      <c r="B37" s="11"/>
      <c r="J37" s="18"/>
      <c r="K37" s="18"/>
    </row>
    <row r="38" spans="1:11" x14ac:dyDescent="0.3">
      <c r="A38" s="11"/>
      <c r="B38" s="11"/>
    </row>
    <row r="39" spans="1:11" ht="15" thickBot="1" x14ac:dyDescent="0.35">
      <c r="A39" s="11"/>
      <c r="G39" s="3"/>
    </row>
    <row r="40" spans="1:11" ht="15" thickTop="1" x14ac:dyDescent="0.3"/>
  </sheetData>
  <sheetProtection algorithmName="SHA-512" hashValue="jHYvf+P3i/J/wqytfN7ZmhQQ8C7SHXDG6YgcVofSSIdrPQoFsxQLKOcv3n89Tjk9MhvOCFQ4FFAUMGGD4w/i6w==" saltValue="XKsKLFyyFd/8vibrQCm31Q==" spinCount="100000" sheet="1" objects="1" scenarios="1" selectLockedCells="1"/>
  <mergeCells count="8">
    <mergeCell ref="D7:G7"/>
    <mergeCell ref="H7:J7"/>
    <mergeCell ref="J24:K28"/>
    <mergeCell ref="B1:G1"/>
    <mergeCell ref="J1:K1"/>
    <mergeCell ref="D3:G3"/>
    <mergeCell ref="A2:K2"/>
    <mergeCell ref="J3:K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10</xdr:col>
                    <xdr:colOff>822960</xdr:colOff>
                    <xdr:row>25</xdr:row>
                    <xdr:rowOff>121920</xdr:rowOff>
                  </from>
                  <to>
                    <xdr:col>10</xdr:col>
                    <xdr:colOff>1127760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A0301A-BF38-4D22-97AB-EE934C792F32}">
          <x14:formula1>
            <xm:f>'data validation'!$A$7:$A$9</xm:f>
          </x14:formula1>
          <xm:sqref>J3:K3</xm:sqref>
        </x14:dataValidation>
        <x14:dataValidation type="list" allowBlank="1" showInputMessage="1" showErrorMessage="1" xr:uid="{DC816727-E3E7-4D2F-8E45-0D51DF26E623}">
          <x14:formula1>
            <xm:f>'data validation'!$A$4:$A$5</xm:f>
          </x14:formula1>
          <xm:sqref>K10</xm:sqref>
        </x14:dataValidation>
        <x14:dataValidation type="list" allowBlank="1" showInputMessage="1" showErrorMessage="1" xr:uid="{99CE059E-43A2-4B85-B95C-EAE983C2F1A5}">
          <x14:formula1>
            <xm:f>'data validation'!$A$18:$A$19</xm:f>
          </x14:formula1>
          <xm:sqref>J1:K1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B4510-8EC1-4562-A9F8-769F8014A7A9}">
  <dimension ref="A1:K37"/>
  <sheetViews>
    <sheetView workbookViewId="0">
      <selection activeCell="C18" sqref="C18"/>
    </sheetView>
  </sheetViews>
  <sheetFormatPr defaultRowHeight="14.4" x14ac:dyDescent="0.3"/>
  <cols>
    <col min="1" max="1" width="26" customWidth="1"/>
    <col min="2" max="3" width="23" customWidth="1"/>
    <col min="4" max="4" width="31.6640625" customWidth="1"/>
    <col min="5" max="5" width="23.33203125" customWidth="1"/>
    <col min="6" max="6" width="33.6640625" customWidth="1"/>
    <col min="7" max="7" width="20.6640625" customWidth="1"/>
    <col min="8" max="8" width="15.44140625" customWidth="1"/>
    <col min="9" max="9" width="31.88671875" customWidth="1"/>
    <col min="11" max="11" width="13.5546875" customWidth="1"/>
  </cols>
  <sheetData>
    <row r="1" spans="1:11" x14ac:dyDescent="0.3">
      <c r="A1" t="s">
        <v>0</v>
      </c>
      <c r="B1" t="str">
        <f>'fiche individuelle'!D9</f>
        <v>Septembre</v>
      </c>
    </row>
    <row r="3" spans="1:11" ht="39.75" customHeight="1" x14ac:dyDescent="0.3">
      <c r="A3" s="12" t="s">
        <v>27</v>
      </c>
      <c r="B3" s="13">
        <f>'fiche individuelle'!K7</f>
        <v>0</v>
      </c>
    </row>
    <row r="4" spans="1:11" ht="39.75" customHeight="1" x14ac:dyDescent="0.3">
      <c r="A4" s="12" t="s">
        <v>28</v>
      </c>
      <c r="B4" s="13"/>
      <c r="C4" s="13"/>
    </row>
    <row r="5" spans="1:11" ht="69.75" customHeight="1" x14ac:dyDescent="0.3">
      <c r="B5" s="8" t="s">
        <v>18</v>
      </c>
      <c r="C5" s="8" t="s">
        <v>12</v>
      </c>
      <c r="D5" s="6" t="s">
        <v>11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K5" s="43" t="s">
        <v>56</v>
      </c>
    </row>
    <row r="6" spans="1:11" x14ac:dyDescent="0.3">
      <c r="A6" t="s">
        <v>1</v>
      </c>
      <c r="B6">
        <f>'fiche individuelle'!D19</f>
        <v>0</v>
      </c>
      <c r="C6">
        <f>IF($B$1="februari",0,B6)</f>
        <v>0</v>
      </c>
      <c r="D6" s="9">
        <f>C6*52/12</f>
        <v>0</v>
      </c>
      <c r="E6">
        <f>K6</f>
        <v>0</v>
      </c>
      <c r="F6" s="9">
        <f>D6-E6</f>
        <v>0</v>
      </c>
      <c r="G6" s="9">
        <f>F6*12/52</f>
        <v>0</v>
      </c>
      <c r="H6" s="9">
        <f>IF(G6/38*100&lt;=100,G6/38*100,100)</f>
        <v>0</v>
      </c>
      <c r="I6" s="9">
        <f>IF(F6*12/52/38*100&lt;=100,F6*12/52/38*100,100)</f>
        <v>0</v>
      </c>
      <c r="K6">
        <f>'fiche individuelle'!H19</f>
        <v>0</v>
      </c>
    </row>
    <row r="7" spans="1:11" x14ac:dyDescent="0.3">
      <c r="A7" t="s">
        <v>2</v>
      </c>
      <c r="B7">
        <f>'fiche individuelle'!D20</f>
        <v>0</v>
      </c>
      <c r="C7">
        <f t="shared" ref="C7:C10" si="0">IF($B$1="februari",0,B7)</f>
        <v>0</v>
      </c>
      <c r="D7" s="9">
        <f t="shared" ref="D7:D15" si="1">C7*52/12</f>
        <v>0</v>
      </c>
      <c r="E7">
        <f t="shared" ref="E7:E15" si="2">K7</f>
        <v>0</v>
      </c>
      <c r="F7" s="9">
        <f t="shared" ref="F7:F15" si="3">D7-E7</f>
        <v>0</v>
      </c>
      <c r="G7" s="9">
        <f t="shared" ref="G7:G15" si="4">F7*12/52</f>
        <v>0</v>
      </c>
      <c r="H7" s="9">
        <f t="shared" ref="H7:H15" si="5">IF(G7/38*100&lt;=100,G7/38*100,100)</f>
        <v>0</v>
      </c>
      <c r="I7" s="9">
        <f t="shared" ref="I7:I15" si="6">IF(F7*12/52/38*100&lt;=100,F7*12/52/38*100,100)</f>
        <v>0</v>
      </c>
      <c r="K7">
        <f>'fiche individuelle'!H20</f>
        <v>0</v>
      </c>
    </row>
    <row r="8" spans="1:11" x14ac:dyDescent="0.3">
      <c r="A8" t="s">
        <v>3</v>
      </c>
      <c r="B8">
        <f>'fiche individuelle'!D21</f>
        <v>0</v>
      </c>
      <c r="C8">
        <f t="shared" si="0"/>
        <v>0</v>
      </c>
      <c r="D8" s="9">
        <f t="shared" si="1"/>
        <v>0</v>
      </c>
      <c r="E8">
        <f t="shared" si="2"/>
        <v>0</v>
      </c>
      <c r="F8" s="9">
        <f t="shared" si="3"/>
        <v>0</v>
      </c>
      <c r="G8" s="9">
        <f t="shared" si="4"/>
        <v>0</v>
      </c>
      <c r="H8" s="9">
        <f t="shared" si="5"/>
        <v>0</v>
      </c>
      <c r="I8" s="9">
        <f t="shared" si="6"/>
        <v>0</v>
      </c>
      <c r="K8">
        <f>'fiche individuelle'!H21</f>
        <v>0</v>
      </c>
    </row>
    <row r="9" spans="1:11" x14ac:dyDescent="0.3">
      <c r="A9" t="s">
        <v>4</v>
      </c>
      <c r="B9">
        <f>'fiche individuelle'!D22</f>
        <v>0</v>
      </c>
      <c r="C9">
        <f t="shared" si="0"/>
        <v>0</v>
      </c>
      <c r="D9" s="9">
        <f t="shared" si="1"/>
        <v>0</v>
      </c>
      <c r="E9">
        <f t="shared" si="2"/>
        <v>0</v>
      </c>
      <c r="F9" s="9">
        <f t="shared" si="3"/>
        <v>0</v>
      </c>
      <c r="G9" s="9">
        <f t="shared" si="4"/>
        <v>0</v>
      </c>
      <c r="H9" s="9">
        <f t="shared" si="5"/>
        <v>0</v>
      </c>
      <c r="I9" s="9">
        <f t="shared" si="6"/>
        <v>0</v>
      </c>
      <c r="K9">
        <f>'fiche individuelle'!H22</f>
        <v>0</v>
      </c>
    </row>
    <row r="10" spans="1:11" x14ac:dyDescent="0.3">
      <c r="A10" t="s">
        <v>5</v>
      </c>
      <c r="B10">
        <f>'fiche individuelle'!D23</f>
        <v>0</v>
      </c>
      <c r="C10">
        <f t="shared" si="0"/>
        <v>0</v>
      </c>
      <c r="D10" s="9">
        <f t="shared" si="1"/>
        <v>0</v>
      </c>
      <c r="E10">
        <f t="shared" si="2"/>
        <v>0</v>
      </c>
      <c r="F10" s="9">
        <f t="shared" si="3"/>
        <v>0</v>
      </c>
      <c r="G10" s="9">
        <f t="shared" si="4"/>
        <v>0</v>
      </c>
      <c r="H10" s="9">
        <f t="shared" si="5"/>
        <v>0</v>
      </c>
      <c r="I10" s="9">
        <f t="shared" si="6"/>
        <v>0</v>
      </c>
      <c r="K10">
        <f>'fiche individuelle'!H23</f>
        <v>0</v>
      </c>
    </row>
    <row r="11" spans="1:11" x14ac:dyDescent="0.3">
      <c r="A11" t="s">
        <v>6</v>
      </c>
      <c r="B11">
        <f>'fiche individuelle'!D24</f>
        <v>0</v>
      </c>
      <c r="C11">
        <f>B11</f>
        <v>0</v>
      </c>
      <c r="D11" s="9">
        <f t="shared" si="1"/>
        <v>0</v>
      </c>
      <c r="E11">
        <f t="shared" si="2"/>
        <v>0</v>
      </c>
      <c r="F11" s="9">
        <f t="shared" si="3"/>
        <v>0</v>
      </c>
      <c r="G11" s="9">
        <f t="shared" si="4"/>
        <v>0</v>
      </c>
      <c r="H11" s="9">
        <f t="shared" si="5"/>
        <v>0</v>
      </c>
      <c r="I11" s="9">
        <f t="shared" si="6"/>
        <v>0</v>
      </c>
      <c r="K11">
        <f>'fiche individuelle'!H24</f>
        <v>0</v>
      </c>
    </row>
    <row r="12" spans="1:11" x14ac:dyDescent="0.3">
      <c r="A12" t="s">
        <v>7</v>
      </c>
      <c r="B12">
        <f>'fiche individuelle'!D25</f>
        <v>0</v>
      </c>
      <c r="C12">
        <f t="shared" ref="C12:C15" si="7">B12</f>
        <v>0</v>
      </c>
      <c r="D12" s="9">
        <f t="shared" si="1"/>
        <v>0</v>
      </c>
      <c r="E12">
        <f t="shared" si="2"/>
        <v>0</v>
      </c>
      <c r="F12" s="9">
        <f t="shared" si="3"/>
        <v>0</v>
      </c>
      <c r="G12" s="9">
        <f t="shared" si="4"/>
        <v>0</v>
      </c>
      <c r="H12" s="9">
        <f t="shared" si="5"/>
        <v>0</v>
      </c>
      <c r="I12" s="9">
        <f t="shared" si="6"/>
        <v>0</v>
      </c>
      <c r="K12">
        <f>'fiche individuelle'!H25</f>
        <v>0</v>
      </c>
    </row>
    <row r="13" spans="1:11" x14ac:dyDescent="0.3">
      <c r="A13" t="s">
        <v>8</v>
      </c>
      <c r="B13">
        <f>'fiche individuelle'!D26</f>
        <v>0</v>
      </c>
      <c r="C13">
        <f t="shared" si="7"/>
        <v>0</v>
      </c>
      <c r="D13" s="9">
        <f t="shared" si="1"/>
        <v>0</v>
      </c>
      <c r="E13">
        <f t="shared" si="2"/>
        <v>0</v>
      </c>
      <c r="F13" s="9">
        <f t="shared" si="3"/>
        <v>0</v>
      </c>
      <c r="G13" s="9">
        <f t="shared" si="4"/>
        <v>0</v>
      </c>
      <c r="H13" s="9">
        <f t="shared" si="5"/>
        <v>0</v>
      </c>
      <c r="I13" s="9">
        <f t="shared" si="6"/>
        <v>0</v>
      </c>
      <c r="K13">
        <f>'fiche individuelle'!H26</f>
        <v>0</v>
      </c>
    </row>
    <row r="14" spans="1:11" x14ac:dyDescent="0.3">
      <c r="A14" t="s">
        <v>9</v>
      </c>
      <c r="B14">
        <f>'fiche individuelle'!D27</f>
        <v>0</v>
      </c>
      <c r="C14">
        <f t="shared" si="7"/>
        <v>0</v>
      </c>
      <c r="D14" s="9">
        <f t="shared" si="1"/>
        <v>0</v>
      </c>
      <c r="E14">
        <f t="shared" si="2"/>
        <v>0</v>
      </c>
      <c r="F14" s="9">
        <f t="shared" si="3"/>
        <v>0</v>
      </c>
      <c r="G14" s="9">
        <f t="shared" si="4"/>
        <v>0</v>
      </c>
      <c r="H14" s="9">
        <f t="shared" si="5"/>
        <v>0</v>
      </c>
      <c r="I14" s="9">
        <f t="shared" si="6"/>
        <v>0</v>
      </c>
      <c r="K14">
        <f>'fiche individuelle'!H27</f>
        <v>0</v>
      </c>
    </row>
    <row r="15" spans="1:11" x14ac:dyDescent="0.3">
      <c r="A15" t="s">
        <v>10</v>
      </c>
      <c r="B15">
        <f>'fiche individuelle'!D28</f>
        <v>0</v>
      </c>
      <c r="C15">
        <f t="shared" si="7"/>
        <v>0</v>
      </c>
      <c r="D15" s="9">
        <f t="shared" si="1"/>
        <v>0</v>
      </c>
      <c r="E15">
        <f t="shared" si="2"/>
        <v>0</v>
      </c>
      <c r="F15" s="9">
        <f t="shared" si="3"/>
        <v>0</v>
      </c>
      <c r="G15" s="9">
        <f t="shared" si="4"/>
        <v>0</v>
      </c>
      <c r="H15" s="9">
        <f t="shared" si="5"/>
        <v>0</v>
      </c>
      <c r="I15" s="9">
        <f t="shared" si="6"/>
        <v>0</v>
      </c>
      <c r="K15">
        <f>'fiche individuelle'!H28</f>
        <v>0</v>
      </c>
    </row>
    <row r="17" spans="1:9" ht="24" customHeight="1" x14ac:dyDescent="0.3">
      <c r="F17" t="s">
        <v>19</v>
      </c>
      <c r="G17" s="9">
        <f>AVERAGE(G6:G15)</f>
        <v>0</v>
      </c>
      <c r="I17" s="9">
        <f>AVERAGE(I6:I15)/100</f>
        <v>0</v>
      </c>
    </row>
    <row r="18" spans="1:9" ht="27" customHeight="1" x14ac:dyDescent="0.3"/>
    <row r="19" spans="1:9" ht="28.8" x14ac:dyDescent="0.3">
      <c r="F19" s="12" t="s">
        <v>26</v>
      </c>
      <c r="G19" s="10">
        <f>B3*4*I17</f>
        <v>0</v>
      </c>
      <c r="I19" s="10"/>
    </row>
    <row r="21" spans="1:9" x14ac:dyDescent="0.3">
      <c r="F21" s="11" t="s">
        <v>29</v>
      </c>
      <c r="G21" s="11">
        <f>IF(G19&lt;=240,G19,240)</f>
        <v>0</v>
      </c>
    </row>
    <row r="23" spans="1:9" ht="36.75" customHeight="1" x14ac:dyDescent="0.3">
      <c r="F23" s="12"/>
    </row>
    <row r="24" spans="1:9" ht="58.5" customHeight="1" x14ac:dyDescent="0.3">
      <c r="F24" s="12"/>
    </row>
    <row r="25" spans="1:9" ht="48.75" customHeight="1" x14ac:dyDescent="0.3">
      <c r="F25" s="14"/>
      <c r="G25" s="11"/>
    </row>
    <row r="26" spans="1:9" x14ac:dyDescent="0.3">
      <c r="A26" s="46"/>
      <c r="B26" s="47"/>
      <c r="C26" s="47"/>
    </row>
    <row r="27" spans="1:9" x14ac:dyDescent="0.3">
      <c r="B27" s="2"/>
      <c r="C27" s="2"/>
    </row>
    <row r="28" spans="1:9" x14ac:dyDescent="0.3">
      <c r="B28" s="2"/>
      <c r="C28" s="2"/>
      <c r="F28" s="12"/>
      <c r="G28" s="10"/>
    </row>
    <row r="29" spans="1:9" x14ac:dyDescent="0.3">
      <c r="B29" s="2"/>
      <c r="C29" s="2"/>
      <c r="F29" s="12"/>
    </row>
    <row r="30" spans="1:9" x14ac:dyDescent="0.3">
      <c r="B30" s="47"/>
      <c r="C30" s="47"/>
      <c r="F30" s="12"/>
    </row>
    <row r="32" spans="1:9" x14ac:dyDescent="0.3">
      <c r="A32" s="48"/>
      <c r="B32" s="49"/>
      <c r="C32" s="50"/>
    </row>
    <row r="33" spans="1:3" x14ac:dyDescent="0.3">
      <c r="B33" s="2"/>
      <c r="C33" s="2"/>
    </row>
    <row r="34" spans="1:3" x14ac:dyDescent="0.3">
      <c r="A34" s="51"/>
      <c r="C34" s="2"/>
    </row>
    <row r="35" spans="1:3" ht="37.5" customHeight="1" x14ac:dyDescent="0.3"/>
    <row r="37" spans="1:3" ht="48.75" customHeight="1" x14ac:dyDescent="0.3"/>
  </sheetData>
  <sheetProtection algorithmName="SHA-512" hashValue="HQWVQuQVYe9FYjQR/D03S5jmawZ+2fMBUASrdsTqaML4/HWu6MMF9SNgliWv1fWHIKvacbNY74QhGuqC8lDhaQ==" saltValue="w1c63NnKMi+l7re3FA78Bw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4B94-71F4-4C0E-9A15-B7205B88BAAC}">
  <dimension ref="A1:A19"/>
  <sheetViews>
    <sheetView workbookViewId="0">
      <selection activeCell="B26" sqref="B26"/>
    </sheetView>
  </sheetViews>
  <sheetFormatPr defaultRowHeight="14.4" x14ac:dyDescent="0.3"/>
  <cols>
    <col min="1" max="1" width="20.109375" customWidth="1"/>
  </cols>
  <sheetData>
    <row r="1" spans="1:1" x14ac:dyDescent="0.3">
      <c r="A1" s="4" t="s">
        <v>1</v>
      </c>
    </row>
    <row r="2" spans="1:1" x14ac:dyDescent="0.3">
      <c r="A2" s="4" t="s">
        <v>6</v>
      </c>
    </row>
    <row r="4" spans="1:1" x14ac:dyDescent="0.3">
      <c r="A4" t="s">
        <v>32</v>
      </c>
    </row>
    <row r="5" spans="1:1" x14ac:dyDescent="0.3">
      <c r="A5" t="s">
        <v>33</v>
      </c>
    </row>
    <row r="7" spans="1:1" x14ac:dyDescent="0.3">
      <c r="A7" t="s">
        <v>30</v>
      </c>
    </row>
    <row r="8" spans="1:1" x14ac:dyDescent="0.3">
      <c r="A8" t="s">
        <v>31</v>
      </c>
    </row>
    <row r="9" spans="1:1" x14ac:dyDescent="0.3">
      <c r="A9" t="s">
        <v>39</v>
      </c>
    </row>
    <row r="11" spans="1:1" x14ac:dyDescent="0.3">
      <c r="A11" t="s">
        <v>25</v>
      </c>
    </row>
    <row r="12" spans="1:1" x14ac:dyDescent="0.3">
      <c r="A12" t="s">
        <v>20</v>
      </c>
    </row>
    <row r="13" spans="1:1" x14ac:dyDescent="0.3">
      <c r="A13" t="s">
        <v>21</v>
      </c>
    </row>
    <row r="14" spans="1:1" x14ac:dyDescent="0.3">
      <c r="A14" t="s">
        <v>22</v>
      </c>
    </row>
    <row r="15" spans="1:1" x14ac:dyDescent="0.3">
      <c r="A15" t="s">
        <v>23</v>
      </c>
    </row>
    <row r="16" spans="1:1" x14ac:dyDescent="0.3">
      <c r="A16" t="s">
        <v>24</v>
      </c>
    </row>
    <row r="18" spans="1:1" x14ac:dyDescent="0.3">
      <c r="A18" t="s">
        <v>41</v>
      </c>
    </row>
    <row r="19" spans="1:1" x14ac:dyDescent="0.3">
      <c r="A19" t="s">
        <v>59</v>
      </c>
    </row>
  </sheetData>
  <sheetProtection algorithmName="SHA-512" hashValue="Ssx5+6LzXcAjkEUG/wCb9+RLuRkghcgh77VAL9VBkjl53ojL6g5izJH3qztiXs8/Emhh9QemZySD3X/X18AVgA==" saltValue="429wXsjy51gH2Y9tfHCMuQ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fiche individuelle</vt:lpstr>
      <vt:lpstr>calculation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 Philippe</dc:creator>
  <cp:lastModifiedBy>Leen Philippe</cp:lastModifiedBy>
  <dcterms:created xsi:type="dcterms:W3CDTF">2022-03-29T11:02:21Z</dcterms:created>
  <dcterms:modified xsi:type="dcterms:W3CDTF">2023-05-11T12:46:17Z</dcterms:modified>
</cp:coreProperties>
</file>